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BGD 2024 2025\"/>
    </mc:Choice>
  </mc:AlternateContent>
  <bookViews>
    <workbookView showSheetTabs="0" xWindow="0" yWindow="0" windowWidth="28800" windowHeight="10545"/>
  </bookViews>
  <sheets>
    <sheet name="Blad1" sheetId="1" r:id="rId1"/>
    <sheet name="Blad2" sheetId="2" r:id="rId2"/>
    <sheet name="Blad3" sheetId="3" r:id="rId3"/>
  </sheets>
  <definedNames>
    <definedName name="_xlnm.Print_Area" localSheetId="0">Blad1!$B$2:$X$34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R20" i="1"/>
  <c r="R19" i="1"/>
  <c r="R18" i="1"/>
  <c r="G19" i="1" l="1"/>
  <c r="G17" i="1"/>
  <c r="Q17" i="1"/>
  <c r="R17" i="1" s="1"/>
  <c r="S21" i="1"/>
  <c r="I21" i="1"/>
  <c r="X17" i="1"/>
  <c r="Z17" i="1"/>
  <c r="Y17" i="1" s="1"/>
  <c r="AB17" i="1"/>
  <c r="AA17" i="1" s="1"/>
  <c r="Q18" i="1"/>
  <c r="X18" i="1"/>
  <c r="I18" i="1" s="1"/>
  <c r="Z18" i="1"/>
  <c r="Y18" i="1" s="1"/>
  <c r="AB18" i="1"/>
  <c r="AA18" i="1" s="1"/>
  <c r="Q19" i="1"/>
  <c r="X19" i="1"/>
  <c r="S19" i="1" s="1"/>
  <c r="Z19" i="1"/>
  <c r="Y19" i="1" s="1"/>
  <c r="AB19" i="1"/>
  <c r="AA19" i="1" s="1"/>
  <c r="G20" i="1"/>
  <c r="H20" i="1" s="1"/>
  <c r="Q20" i="1"/>
  <c r="X20" i="1"/>
  <c r="Z20" i="1"/>
  <c r="Y20" i="1" s="1"/>
  <c r="AB20" i="1"/>
  <c r="AA20" i="1" s="1"/>
  <c r="G21" i="1"/>
  <c r="H21" i="1"/>
  <c r="J21" i="1"/>
  <c r="Q21" i="1"/>
  <c r="R21" i="1"/>
  <c r="T21" i="1"/>
  <c r="X21" i="1"/>
  <c r="Z21" i="1"/>
  <c r="Y21" i="1"/>
  <c r="AB21" i="1"/>
  <c r="AA21" i="1"/>
  <c r="Y28" i="1"/>
  <c r="AA28" i="1"/>
  <c r="I19" i="1" l="1"/>
  <c r="J19" i="1" s="1"/>
  <c r="H19" i="1"/>
  <c r="I17" i="1"/>
  <c r="J17" i="1" s="1"/>
  <c r="H17" i="1"/>
  <c r="I20" i="1"/>
  <c r="J20" i="1" s="1"/>
  <c r="S20" i="1"/>
  <c r="T20" i="1" s="1"/>
  <c r="S18" i="1"/>
  <c r="T18" i="1" s="1"/>
  <c r="S17" i="1"/>
  <c r="T17" i="1" s="1"/>
  <c r="J18" i="1"/>
  <c r="T19" i="1"/>
  <c r="AA27" i="1"/>
  <c r="AB24" i="1"/>
  <c r="AA24" i="1"/>
  <c r="AA26" i="1" s="1"/>
  <c r="Z24" i="1"/>
  <c r="Y24" i="1"/>
  <c r="Y26" i="1" s="1"/>
  <c r="Y27" i="1"/>
  <c r="R23" i="1"/>
  <c r="R24" i="1" s="1"/>
  <c r="H23" i="1" l="1"/>
  <c r="H24" i="1" s="1"/>
  <c r="H25" i="1"/>
  <c r="R25" i="1"/>
  <c r="H26" i="1" l="1"/>
  <c r="R26" i="1"/>
</calcChain>
</file>

<file path=xl/sharedStrings.xml><?xml version="1.0" encoding="utf-8"?>
<sst xmlns="http://schemas.openxmlformats.org/spreadsheetml/2006/main" count="123" uniqueCount="77">
  <si>
    <t>Competitie en Beker</t>
  </si>
  <si>
    <t>Poule:</t>
  </si>
  <si>
    <t>Datum:</t>
  </si>
  <si>
    <t>Thuisspelend  Team:</t>
  </si>
  <si>
    <t>Gast Team:</t>
  </si>
  <si>
    <t>Caramboles</t>
  </si>
  <si>
    <t>Ptn</t>
  </si>
  <si>
    <t>ptn</t>
  </si>
  <si>
    <t>Beurten</t>
  </si>
  <si>
    <t>Te sp. moy.</t>
  </si>
  <si>
    <t>Naam</t>
  </si>
  <si>
    <t>T.M.</t>
  </si>
  <si>
    <t>1e prt</t>
  </si>
  <si>
    <t>2e prt</t>
  </si>
  <si>
    <t>Tot.</t>
  </si>
  <si>
    <t>Brt</t>
  </si>
  <si>
    <t>Totaal</t>
  </si>
  <si>
    <t xml:space="preserve">Extra punten </t>
  </si>
  <si>
    <t xml:space="preserve">Eindtotaal </t>
  </si>
  <si>
    <t>Handtekening thuis team:</t>
  </si>
  <si>
    <t>Handtekening gasten:</t>
  </si>
  <si>
    <t xml:space="preserve"> Libre    </t>
  </si>
  <si>
    <t xml:space="preserve">  moy  moy 75%   </t>
  </si>
  <si>
    <t xml:space="preserve">  0,3 tot 0,35 13   </t>
  </si>
  <si>
    <t xml:space="preserve">  0,35 tot 0,4 14   </t>
  </si>
  <si>
    <t xml:space="preserve">  0,4 tot 0,45 16   </t>
  </si>
  <si>
    <t xml:space="preserve">  0,45 tot 0,5 17   </t>
  </si>
  <si>
    <t xml:space="preserve">  0,5 tot 0,6 19   </t>
  </si>
  <si>
    <t xml:space="preserve">  0,6 tot 0,7 20   </t>
  </si>
  <si>
    <t xml:space="preserve">  0,7 tot 0,8 22   </t>
  </si>
  <si>
    <t xml:space="preserve">  0,8 tot 0,9 23   </t>
  </si>
  <si>
    <t xml:space="preserve">  0,9 tot 1 25   </t>
  </si>
  <si>
    <t xml:space="preserve">  1 tot 1,1 26   </t>
  </si>
  <si>
    <t xml:space="preserve">  1,1 tot 1,2 29   </t>
  </si>
  <si>
    <t xml:space="preserve">  1,2 tot 1,3 31   </t>
  </si>
  <si>
    <t xml:space="preserve">  1,3 tot 1,4 33   </t>
  </si>
  <si>
    <t xml:space="preserve">  1,4 tot 1,5 35   </t>
  </si>
  <si>
    <t xml:space="preserve">  1,5 tot 1,6 38   </t>
  </si>
  <si>
    <t xml:space="preserve">  1,6 tot 1,7 40   </t>
  </si>
  <si>
    <t xml:space="preserve">  1,7 tot 1,8 42   </t>
  </si>
  <si>
    <t xml:space="preserve">  1,8 tot 1,9 44   </t>
  </si>
  <si>
    <t xml:space="preserve">  1,9 tot 2 47   </t>
  </si>
  <si>
    <t xml:space="preserve">  2 tot 2,25 49   </t>
  </si>
  <si>
    <t xml:space="preserve">  2,25 tot 2,5 53   </t>
  </si>
  <si>
    <t xml:space="preserve">  2,5 tot 2,75 56   </t>
  </si>
  <si>
    <t xml:space="preserve">  2,75 tot 3 60   </t>
  </si>
  <si>
    <t xml:space="preserve">  3 tot 3,25 64   </t>
  </si>
  <si>
    <t xml:space="preserve">  3,25 tot 3,5 68   </t>
  </si>
  <si>
    <t xml:space="preserve">  3,5 tot 4 75   </t>
  </si>
  <si>
    <t xml:space="preserve">  4 tot 4,5 83   </t>
  </si>
  <si>
    <t xml:space="preserve">  4,5 tot 5 90   </t>
  </si>
  <si>
    <t xml:space="preserve">  5 tot 5,5 98   </t>
  </si>
  <si>
    <t xml:space="preserve">  5,5 tot 6 105   </t>
  </si>
  <si>
    <t xml:space="preserve">  6 tot 7 113   </t>
  </si>
  <si>
    <t xml:space="preserve">  7 tot 8 120   </t>
  </si>
  <si>
    <t>Libre</t>
  </si>
  <si>
    <t>moy</t>
  </si>
  <si>
    <t>tot</t>
  </si>
  <si>
    <t>Teaml.:</t>
  </si>
  <si>
    <t>Ext. pnt</t>
  </si>
  <si>
    <t>Extr. pnt</t>
  </si>
  <si>
    <t xml:space="preserve">Tot. punten partijen </t>
  </si>
  <si>
    <t xml:space="preserve">Verenigingspunten </t>
  </si>
  <si>
    <t>Bij de twee regulier gespeelde partijen per deelnemer worden bij een totaal gespeeld</t>
  </si>
  <si>
    <t>Een eventueel te spelen 3e partij komt niet in aanmerking voor extra punten.</t>
  </si>
  <si>
    <t xml:space="preserve">Wedstrijdformulier mailen naar: </t>
  </si>
  <si>
    <t>Tot. gesp. moy.</t>
  </si>
  <si>
    <t>moyenne dat gelijk of hoger is dan het te spelen moyenne</t>
  </si>
  <si>
    <t xml:space="preserve"> punten extra gegeven.</t>
  </si>
  <si>
    <t>Versie:</t>
  </si>
  <si>
    <t>Wedstrijdformulier DBGD</t>
  </si>
  <si>
    <t>Dagbiljarten Groningen Drenthe</t>
  </si>
  <si>
    <t>comp.l.dbgd@gmail.com</t>
  </si>
  <si>
    <t xml:space="preserve">Wedstrijdsecretariaat: A.Eerenstein noorderdiep 335c 7876 CR Valthermond </t>
  </si>
  <si>
    <t>Tel: 06-57328062</t>
  </si>
  <si>
    <t>Adolf Eerestein</t>
  </si>
  <si>
    <t>3.1 4-9-2024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</si>
</sst>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€&quot;\ * #,##0.00_);_(&quot;€&quot;\ * \(#,##0.00\);_(&quot;€&quot;\ * &quot;-&quot;??_);_(@_)"/>
    <numFmt numFmtId="165" formatCode="0#########"/>
  </numFmts>
  <fonts count="20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4"/>
      <color indexed="18"/>
      <name val="Arial"/>
      <family val="2"/>
    </font>
    <font>
      <sz val="10"/>
      <color indexed="1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10"/>
      <name val="Arial"/>
      <family val="2"/>
    </font>
    <font>
      <b/>
      <u/>
      <sz val="12"/>
      <color indexed="12"/>
      <name val="Arial"/>
      <family val="2"/>
    </font>
    <font>
      <b/>
      <sz val="19"/>
      <color indexed="21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Protection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2" applyFill="1" applyAlignment="1" applyProtection="1">
      <alignment vertical="center"/>
      <protection hidden="1"/>
    </xf>
    <xf numFmtId="2" fontId="2" fillId="2" borderId="0" xfId="2" applyNumberFormat="1" applyFont="1" applyFill="1" applyAlignment="1" applyProtection="1">
      <alignment horizontal="center" vertical="center"/>
      <protection hidden="1"/>
    </xf>
    <xf numFmtId="0" fontId="2" fillId="2" borderId="0" xfId="2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vertical="center"/>
      <protection hidden="1"/>
    </xf>
    <xf numFmtId="2" fontId="4" fillId="2" borderId="0" xfId="2" applyNumberFormat="1" applyFont="1" applyFill="1" applyAlignment="1" applyProtection="1">
      <alignment vertical="center"/>
      <protection hidden="1"/>
    </xf>
    <xf numFmtId="1" fontId="5" fillId="2" borderId="0" xfId="2" applyNumberFormat="1" applyFont="1" applyFill="1" applyAlignment="1" applyProtection="1">
      <alignment vertical="center"/>
      <protection hidden="1"/>
    </xf>
    <xf numFmtId="1" fontId="5" fillId="2" borderId="0" xfId="2" applyNumberFormat="1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2" fontId="5" fillId="2" borderId="0" xfId="2" applyNumberFormat="1" applyFont="1" applyFill="1" applyAlignment="1" applyProtection="1">
      <alignment horizontal="center" vertical="center"/>
      <protection hidden="1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4" fillId="4" borderId="2" xfId="2" applyFont="1" applyFill="1" applyBorder="1" applyAlignment="1" applyProtection="1">
      <alignment horizontal="center" vertical="center"/>
      <protection hidden="1"/>
    </xf>
    <xf numFmtId="0" fontId="4" fillId="4" borderId="3" xfId="2" applyFont="1" applyFill="1" applyBorder="1" applyAlignment="1" applyProtection="1">
      <alignment horizontal="right" vertical="center"/>
      <protection hidden="1"/>
    </xf>
    <xf numFmtId="0" fontId="4" fillId="2" borderId="4" xfId="2" applyFont="1" applyFill="1" applyBorder="1" applyAlignment="1" applyProtection="1">
      <alignment vertical="center"/>
      <protection hidden="1"/>
    </xf>
    <xf numFmtId="2" fontId="4" fillId="3" borderId="2" xfId="2" applyNumberFormat="1" applyFont="1" applyFill="1" applyBorder="1" applyAlignment="1" applyProtection="1">
      <alignment horizontal="left" vertical="center" indent="1"/>
      <protection locked="0"/>
    </xf>
    <xf numFmtId="165" fontId="4" fillId="2" borderId="0" xfId="2" applyNumberFormat="1" applyFont="1" applyFill="1" applyAlignment="1" applyProtection="1">
      <alignment vertical="center"/>
      <protection hidden="1"/>
    </xf>
    <xf numFmtId="2" fontId="4" fillId="4" borderId="2" xfId="2" applyNumberFormat="1" applyFont="1" applyFill="1" applyBorder="1" applyAlignment="1" applyProtection="1">
      <alignment horizontal="center" vertical="center"/>
      <protection hidden="1"/>
    </xf>
    <xf numFmtId="0" fontId="4" fillId="3" borderId="5" xfId="2" applyFont="1" applyFill="1" applyBorder="1" applyAlignment="1" applyProtection="1">
      <alignment horizontal="center" vertical="center"/>
      <protection locked="0"/>
    </xf>
    <xf numFmtId="0" fontId="1" fillId="3" borderId="2" xfId="2" applyFill="1" applyBorder="1" applyAlignment="1" applyProtection="1">
      <alignment horizontal="center" vertical="center"/>
      <protection locked="0"/>
    </xf>
    <xf numFmtId="0" fontId="9" fillId="4" borderId="2" xfId="2" applyFont="1" applyFill="1" applyBorder="1" applyAlignment="1" applyProtection="1">
      <alignment horizontal="center" vertical="center"/>
      <protection hidden="1"/>
    </xf>
    <xf numFmtId="0" fontId="8" fillId="2" borderId="0" xfId="2" applyFont="1" applyFill="1" applyAlignment="1" applyProtection="1">
      <alignment vertical="center"/>
      <protection hidden="1"/>
    </xf>
    <xf numFmtId="0" fontId="9" fillId="2" borderId="0" xfId="2" applyFont="1" applyFill="1" applyAlignment="1" applyProtection="1">
      <alignment horizontal="center" vertical="center"/>
      <protection hidden="1"/>
    </xf>
    <xf numFmtId="0" fontId="5" fillId="4" borderId="6" xfId="2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2" fontId="8" fillId="2" borderId="0" xfId="2" applyNumberFormat="1" applyFont="1" applyFill="1" applyAlignment="1" applyProtection="1">
      <alignment vertical="center"/>
      <protection hidden="1"/>
    </xf>
    <xf numFmtId="0" fontId="1" fillId="4" borderId="2" xfId="2" applyFill="1" applyBorder="1" applyAlignment="1" applyProtection="1">
      <alignment horizontal="center" vertical="center"/>
      <protection hidden="1"/>
    </xf>
    <xf numFmtId="0" fontId="4" fillId="2" borderId="7" xfId="2" applyFont="1" applyFill="1" applyBorder="1" applyAlignment="1" applyProtection="1">
      <alignment horizontal="center" vertical="center"/>
      <protection hidden="1"/>
    </xf>
    <xf numFmtId="0" fontId="4" fillId="2" borderId="7" xfId="2" applyFont="1" applyFill="1" applyBorder="1" applyAlignment="1" applyProtection="1">
      <alignment vertical="center"/>
      <protection hidden="1"/>
    </xf>
    <xf numFmtId="0" fontId="9" fillId="2" borderId="7" xfId="2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9" fontId="12" fillId="0" borderId="8" xfId="0" applyNumberFormat="1" applyFont="1" applyBorder="1" applyAlignment="1">
      <alignment horizontal="center" wrapText="1"/>
    </xf>
    <xf numFmtId="2" fontId="4" fillId="4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center" vertical="center" wrapText="1"/>
      <protection hidden="1"/>
    </xf>
    <xf numFmtId="0" fontId="4" fillId="2" borderId="0" xfId="2" applyFont="1" applyFill="1" applyAlignment="1" applyProtection="1">
      <alignment vertical="center" wrapText="1"/>
      <protection hidden="1"/>
    </xf>
    <xf numFmtId="0" fontId="4" fillId="4" borderId="2" xfId="2" applyFont="1" applyFill="1" applyBorder="1" applyAlignment="1" applyProtection="1">
      <alignment vertical="center" wrapText="1"/>
      <protection hidden="1"/>
    </xf>
    <xf numFmtId="2" fontId="4" fillId="2" borderId="0" xfId="2" applyNumberFormat="1" applyFont="1" applyFill="1" applyAlignment="1" applyProtection="1">
      <alignment horizontal="center" vertical="center"/>
      <protection hidden="1"/>
    </xf>
    <xf numFmtId="2" fontId="4" fillId="4" borderId="5" xfId="2" applyNumberFormat="1" applyFont="1" applyFill="1" applyBorder="1" applyAlignment="1" applyProtection="1">
      <alignment horizontal="left" vertical="center" wrapText="1" indent="1"/>
      <protection hidden="1"/>
    </xf>
    <xf numFmtId="0" fontId="4" fillId="4" borderId="2" xfId="2" applyFont="1" applyFill="1" applyBorder="1" applyAlignment="1" applyProtection="1">
      <alignment horizontal="left" vertical="center" wrapText="1" indent="1"/>
      <protection hidden="1"/>
    </xf>
    <xf numFmtId="0" fontId="4" fillId="2" borderId="9" xfId="2" applyFont="1" applyFill="1" applyBorder="1" applyAlignment="1" applyProtection="1">
      <alignment horizontal="center" vertical="center"/>
      <protection hidden="1"/>
    </xf>
    <xf numFmtId="2" fontId="4" fillId="2" borderId="9" xfId="2" applyNumberFormat="1" applyFont="1" applyFill="1" applyBorder="1" applyAlignment="1" applyProtection="1">
      <alignment horizontal="center" vertical="center"/>
      <protection hidden="1"/>
    </xf>
    <xf numFmtId="2" fontId="4" fillId="2" borderId="9" xfId="2" applyNumberFormat="1" applyFont="1" applyFill="1" applyBorder="1" applyAlignment="1" applyProtection="1">
      <alignment horizontal="left" vertical="center" inden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2" fontId="4" fillId="2" borderId="0" xfId="2" applyNumberFormat="1" applyFont="1" applyFill="1" applyAlignment="1" applyProtection="1">
      <alignment horizontal="left" vertical="center" indent="1"/>
      <protection locked="0"/>
    </xf>
    <xf numFmtId="0" fontId="1" fillId="2" borderId="0" xfId="2" applyFill="1" applyAlignment="1" applyProtection="1">
      <alignment horizontal="center" vertical="center"/>
      <protection locked="0"/>
    </xf>
    <xf numFmtId="2" fontId="9" fillId="2" borderId="0" xfId="2" applyNumberFormat="1" applyFont="1" applyFill="1" applyAlignment="1" applyProtection="1">
      <alignment horizontal="center" vertical="center"/>
      <protection hidden="1"/>
    </xf>
    <xf numFmtId="1" fontId="15" fillId="2" borderId="0" xfId="1" applyNumberFormat="1" applyFont="1" applyFill="1" applyAlignment="1" applyProtection="1">
      <alignment horizontal="left" vertical="center"/>
      <protection hidden="1"/>
    </xf>
    <xf numFmtId="0" fontId="17" fillId="2" borderId="0" xfId="2" applyFont="1" applyFill="1" applyAlignment="1" applyProtection="1">
      <alignment horizontal="left" vertical="center"/>
      <protection hidden="1"/>
    </xf>
    <xf numFmtId="0" fontId="17" fillId="2" borderId="0" xfId="2" applyFont="1" applyFill="1" applyAlignment="1" applyProtection="1">
      <alignment vertical="center"/>
      <protection hidden="1"/>
    </xf>
    <xf numFmtId="2" fontId="4" fillId="3" borderId="2" xfId="2" applyNumberFormat="1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Alignment="1" applyProtection="1">
      <alignment vertical="center"/>
      <protection hidden="1"/>
    </xf>
    <xf numFmtId="0" fontId="19" fillId="2" borderId="0" xfId="2" applyFont="1" applyFill="1" applyAlignment="1" applyProtection="1">
      <alignment vertical="center"/>
      <protection hidden="1"/>
    </xf>
    <xf numFmtId="0" fontId="14" fillId="2" borderId="0" xfId="2" applyFont="1" applyFill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center" vertical="center"/>
      <protection hidden="1"/>
    </xf>
    <xf numFmtId="0" fontId="4" fillId="4" borderId="1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vertical="center"/>
      <protection hidden="1"/>
    </xf>
    <xf numFmtId="0" fontId="4" fillId="2" borderId="0" xfId="2" applyFont="1" applyFill="1" applyAlignment="1" applyProtection="1">
      <alignment horizontal="right" vertical="center"/>
      <protection hidden="1"/>
    </xf>
    <xf numFmtId="0" fontId="4" fillId="2" borderId="10" xfId="2" applyFont="1" applyFill="1" applyBorder="1" applyAlignment="1" applyProtection="1">
      <alignment horizontal="right" vertical="center"/>
      <protection hidden="1"/>
    </xf>
    <xf numFmtId="0" fontId="4" fillId="4" borderId="18" xfId="2" applyFont="1" applyFill="1" applyBorder="1" applyAlignment="1" applyProtection="1">
      <alignment horizontal="center" vertical="center"/>
      <protection hidden="1"/>
    </xf>
    <xf numFmtId="0" fontId="4" fillId="4" borderId="5" xfId="2" applyFont="1" applyFill="1" applyBorder="1" applyAlignment="1" applyProtection="1">
      <alignment horizontal="center" vertical="center"/>
      <protection hidden="1"/>
    </xf>
    <xf numFmtId="0" fontId="4" fillId="2" borderId="17" xfId="2" applyFont="1" applyFill="1" applyBorder="1" applyAlignment="1" applyProtection="1">
      <alignment horizontal="right" vertical="center"/>
      <protection hidden="1"/>
    </xf>
    <xf numFmtId="14" fontId="4" fillId="3" borderId="3" xfId="2" applyNumberFormat="1" applyFont="1" applyFill="1" applyBorder="1" applyAlignment="1" applyProtection="1">
      <alignment horizontal="center" vertical="center"/>
      <protection locked="0"/>
    </xf>
    <xf numFmtId="14" fontId="0" fillId="3" borderId="12" xfId="2" applyNumberFormat="1" applyFont="1" applyFill="1" applyBorder="1" applyAlignment="1" applyProtection="1">
      <alignment horizontal="center" vertical="center"/>
      <protection locked="0"/>
    </xf>
    <xf numFmtId="14" fontId="0" fillId="3" borderId="1" xfId="2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hidden="1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12" xfId="2" applyFont="1" applyFill="1" applyBorder="1" applyAlignment="1" applyProtection="1">
      <alignment horizontal="center" vertical="center"/>
      <protection locked="0"/>
    </xf>
    <xf numFmtId="0" fontId="4" fillId="3" borderId="1" xfId="2" applyFont="1" applyFill="1" applyBorder="1" applyAlignment="1" applyProtection="1">
      <alignment horizontal="center" vertical="center"/>
      <protection locked="0"/>
    </xf>
    <xf numFmtId="14" fontId="0" fillId="3" borderId="3" xfId="2" applyNumberFormat="1" applyFont="1" applyFill="1" applyBorder="1" applyAlignment="1" applyProtection="1">
      <alignment horizontal="center" vertical="center"/>
      <protection locked="0"/>
    </xf>
    <xf numFmtId="0" fontId="0" fillId="3" borderId="12" xfId="2" applyFont="1" applyFill="1" applyBorder="1" applyAlignment="1" applyProtection="1">
      <alignment horizontal="center" vertical="center"/>
      <protection locked="0"/>
    </xf>
    <xf numFmtId="0" fontId="0" fillId="3" borderId="1" xfId="2" applyFont="1" applyFill="1" applyBorder="1" applyAlignment="1" applyProtection="1">
      <alignment horizontal="center" vertical="center"/>
      <protection locked="0"/>
    </xf>
    <xf numFmtId="0" fontId="4" fillId="4" borderId="11" xfId="2" applyFont="1" applyFill="1" applyBorder="1" applyAlignment="1" applyProtection="1">
      <alignment horizontal="center" vertical="center"/>
      <protection hidden="1"/>
    </xf>
    <xf numFmtId="0" fontId="4" fillId="4" borderId="15" xfId="2" applyFont="1" applyFill="1" applyBorder="1" applyAlignment="1" applyProtection="1">
      <alignment horizontal="center" vertical="center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16" xfId="2" applyFont="1" applyFill="1" applyBorder="1" applyAlignment="1" applyProtection="1">
      <alignment horizontal="center" vertical="center"/>
      <protection hidden="1"/>
    </xf>
    <xf numFmtId="2" fontId="4" fillId="4" borderId="11" xfId="2" applyNumberFormat="1" applyFont="1" applyFill="1" applyBorder="1" applyAlignment="1" applyProtection="1">
      <alignment horizontal="center" vertical="center" wrapText="1"/>
      <protection hidden="1"/>
    </xf>
    <xf numFmtId="2" fontId="4" fillId="4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12" xfId="2" applyFont="1" applyFill="1" applyBorder="1" applyAlignment="1" applyProtection="1">
      <alignment horizontal="center" vertical="center"/>
      <protection hidden="1"/>
    </xf>
    <xf numFmtId="1" fontId="5" fillId="2" borderId="0" xfId="2" applyNumberFormat="1" applyFont="1" applyFill="1" applyAlignment="1" applyProtection="1">
      <alignment horizontal="center" vertical="center"/>
      <protection hidden="1"/>
    </xf>
    <xf numFmtId="0" fontId="10" fillId="3" borderId="13" xfId="2" applyFont="1" applyFill="1" applyBorder="1" applyAlignment="1" applyProtection="1">
      <alignment horizontal="center" vertical="center"/>
      <protection locked="0"/>
    </xf>
    <xf numFmtId="0" fontId="11" fillId="3" borderId="9" xfId="2" applyFont="1" applyFill="1" applyBorder="1" applyAlignment="1" applyProtection="1">
      <alignment horizontal="center" vertical="center"/>
      <protection locked="0"/>
    </xf>
    <xf numFmtId="0" fontId="11" fillId="3" borderId="14" xfId="2" applyFont="1" applyFill="1" applyBorder="1" applyAlignment="1" applyProtection="1">
      <alignment horizontal="center" vertical="center"/>
      <protection locked="0"/>
    </xf>
    <xf numFmtId="0" fontId="11" fillId="3" borderId="4" xfId="2" applyFont="1" applyFill="1" applyBorder="1" applyAlignment="1" applyProtection="1">
      <alignment horizontal="center" vertical="center"/>
      <protection locked="0"/>
    </xf>
    <xf numFmtId="0" fontId="11" fillId="3" borderId="0" xfId="2" applyFont="1" applyFill="1" applyAlignment="1" applyProtection="1">
      <alignment horizontal="center" vertical="center"/>
      <protection locked="0"/>
    </xf>
    <xf numFmtId="0" fontId="11" fillId="3" borderId="10" xfId="2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10" fillId="3" borderId="14" xfId="2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0" fillId="3" borderId="10" xfId="2" applyFont="1" applyFill="1" applyBorder="1" applyAlignment="1" applyProtection="1">
      <alignment horizontal="center" vertical="center"/>
      <protection locked="0"/>
    </xf>
    <xf numFmtId="0" fontId="10" fillId="3" borderId="15" xfId="2" applyFont="1" applyFill="1" applyBorder="1" applyAlignment="1" applyProtection="1">
      <alignment horizontal="center" vertical="center"/>
      <protection locked="0"/>
    </xf>
    <xf numFmtId="0" fontId="10" fillId="3" borderId="7" xfId="2" applyFont="1" applyFill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vertical="center"/>
      <protection hidden="1"/>
    </xf>
    <xf numFmtId="0" fontId="7" fillId="2" borderId="10" xfId="2" applyFont="1" applyFill="1" applyBorder="1" applyAlignment="1" applyProtection="1">
      <alignment vertical="center"/>
      <protection hidden="1"/>
    </xf>
    <xf numFmtId="0" fontId="16" fillId="2" borderId="0" xfId="2" applyFont="1" applyFill="1" applyAlignment="1" applyProtection="1">
      <alignment horizontal="center" vertical="center"/>
      <protection hidden="1"/>
    </xf>
    <xf numFmtId="0" fontId="4" fillId="2" borderId="4" xfId="2" applyFont="1" applyFill="1" applyBorder="1" applyAlignment="1" applyProtection="1">
      <alignment horizontal="left" vertical="center"/>
      <protection hidden="1"/>
    </xf>
    <xf numFmtId="0" fontId="4" fillId="2" borderId="0" xfId="2" applyFont="1" applyFill="1" applyAlignment="1" applyProtection="1">
      <alignment horizontal="left" vertical="center"/>
      <protection hidden="1"/>
    </xf>
    <xf numFmtId="0" fontId="4" fillId="4" borderId="11" xfId="2" applyFont="1" applyFill="1" applyBorder="1" applyAlignment="1" applyProtection="1">
      <alignment horizontal="center" vertical="center" wrapText="1"/>
      <protection hidden="1"/>
    </xf>
    <xf numFmtId="0" fontId="4" fillId="4" borderId="5" xfId="2" applyFont="1" applyFill="1" applyBorder="1" applyAlignment="1" applyProtection="1">
      <alignment horizontal="center" vertical="center" wrapText="1"/>
      <protection hidden="1"/>
    </xf>
    <xf numFmtId="1" fontId="18" fillId="2" borderId="0" xfId="1" applyNumberFormat="1" applyFont="1" applyFill="1" applyAlignment="1" applyProtection="1">
      <alignment horizontal="right" vertical="center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1" fillId="2" borderId="0" xfId="2" applyFill="1" applyAlignment="1" applyProtection="1">
      <alignment vertical="center"/>
      <protection hidden="1"/>
    </xf>
    <xf numFmtId="0" fontId="1" fillId="2" borderId="10" xfId="2" applyFill="1" applyBorder="1" applyAlignment="1" applyProtection="1">
      <alignment vertical="center"/>
      <protection hidden="1"/>
    </xf>
    <xf numFmtId="164" fontId="7" fillId="4" borderId="3" xfId="3" applyFont="1" applyFill="1" applyBorder="1" applyAlignment="1" applyProtection="1">
      <alignment horizontal="center" vertical="center"/>
      <protection hidden="1"/>
    </xf>
    <xf numFmtId="164" fontId="7" fillId="4" borderId="12" xfId="3" applyFont="1" applyFill="1" applyBorder="1" applyAlignment="1" applyProtection="1">
      <alignment horizontal="center" vertical="center"/>
      <protection hidden="1"/>
    </xf>
    <xf numFmtId="164" fontId="7" fillId="4" borderId="1" xfId="3" applyFont="1" applyFill="1" applyBorder="1" applyAlignment="1" applyProtection="1">
      <alignment horizontal="center" vertical="center"/>
      <protection hidden="1"/>
    </xf>
    <xf numFmtId="0" fontId="14" fillId="0" borderId="8" xfId="0" applyFont="1" applyBorder="1" applyAlignment="1">
      <alignment horizontal="center" wrapText="1"/>
    </xf>
  </cellXfs>
  <cellStyles count="4">
    <cellStyle name="Hyperlink" xfId="1" builtinId="8"/>
    <cellStyle name="Standaard" xfId="0" builtinId="0"/>
    <cellStyle name="Standaard_WEdstrijd Formulier Obv" xfId="2"/>
    <cellStyle name="Valuta" xfId="3" builtinId="4"/>
  </cellStyles>
  <dxfs count="9"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7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1965" name="Line 10">
          <a:extLst>
            <a:ext uri="{FF2B5EF4-FFF2-40B4-BE49-F238E27FC236}">
              <a16:creationId xmlns="" xmlns:a16="http://schemas.microsoft.com/office/drawing/2014/main" id="{7AE8FAF5-7D74-08A9-922B-44641A79B17F}"/>
            </a:ext>
          </a:extLst>
        </xdr:cNvPr>
        <xdr:cNvSpPr>
          <a:spLocks noChangeShapeType="1"/>
        </xdr:cNvSpPr>
      </xdr:nvSpPr>
      <xdr:spPr bwMode="auto">
        <a:xfrm>
          <a:off x="2390775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21</xdr:row>
      <xdr:rowOff>0</xdr:rowOff>
    </xdr:from>
    <xdr:to>
      <xdr:col>1</xdr:col>
      <xdr:colOff>38100</xdr:colOff>
      <xdr:row>21</xdr:row>
      <xdr:rowOff>0</xdr:rowOff>
    </xdr:to>
    <xdr:sp macro="" textlink="">
      <xdr:nvSpPr>
        <xdr:cNvPr id="1966" name="Line 11">
          <a:extLst>
            <a:ext uri="{FF2B5EF4-FFF2-40B4-BE49-F238E27FC236}">
              <a16:creationId xmlns="" xmlns:a16="http://schemas.microsoft.com/office/drawing/2014/main" id="{280E34CB-A99E-8DF1-0C65-F519D1A96208}"/>
            </a:ext>
          </a:extLst>
        </xdr:cNvPr>
        <xdr:cNvSpPr>
          <a:spLocks noChangeShapeType="1"/>
        </xdr:cNvSpPr>
      </xdr:nvSpPr>
      <xdr:spPr bwMode="auto">
        <a:xfrm>
          <a:off x="28575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1967" name="Line 12">
          <a:extLst>
            <a:ext uri="{FF2B5EF4-FFF2-40B4-BE49-F238E27FC236}">
              <a16:creationId xmlns="" xmlns:a16="http://schemas.microsoft.com/office/drawing/2014/main" id="{C40A9179-3CCF-F3F0-C089-7ECB8B5FF3B1}"/>
            </a:ext>
          </a:extLst>
        </xdr:cNvPr>
        <xdr:cNvSpPr>
          <a:spLocks noChangeShapeType="1"/>
        </xdr:cNvSpPr>
      </xdr:nvSpPr>
      <xdr:spPr bwMode="auto">
        <a:xfrm>
          <a:off x="270510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29</xdr:row>
      <xdr:rowOff>0</xdr:rowOff>
    </xdr:from>
    <xdr:to>
      <xdr:col>1</xdr:col>
      <xdr:colOff>38100</xdr:colOff>
      <xdr:row>29</xdr:row>
      <xdr:rowOff>0</xdr:rowOff>
    </xdr:to>
    <xdr:sp macro="" textlink="">
      <xdr:nvSpPr>
        <xdr:cNvPr id="1968" name="Line 13">
          <a:extLst>
            <a:ext uri="{FF2B5EF4-FFF2-40B4-BE49-F238E27FC236}">
              <a16:creationId xmlns="" xmlns:a16="http://schemas.microsoft.com/office/drawing/2014/main" id="{4543B201-7696-6C32-9872-9F4C9180DC23}"/>
            </a:ext>
          </a:extLst>
        </xdr:cNvPr>
        <xdr:cNvSpPr>
          <a:spLocks noChangeShapeType="1"/>
        </xdr:cNvSpPr>
      </xdr:nvSpPr>
      <xdr:spPr bwMode="auto">
        <a:xfrm>
          <a:off x="285750" y="660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11</xdr:row>
      <xdr:rowOff>0</xdr:rowOff>
    </xdr:from>
    <xdr:to>
      <xdr:col>1</xdr:col>
      <xdr:colOff>38100</xdr:colOff>
      <xdr:row>11</xdr:row>
      <xdr:rowOff>0</xdr:rowOff>
    </xdr:to>
    <xdr:sp macro="" textlink="">
      <xdr:nvSpPr>
        <xdr:cNvPr id="1969" name="Line 14">
          <a:extLst>
            <a:ext uri="{FF2B5EF4-FFF2-40B4-BE49-F238E27FC236}">
              <a16:creationId xmlns="" xmlns:a16="http://schemas.microsoft.com/office/drawing/2014/main" id="{E4662C64-C32D-1B16-F7D3-09469E1F96BD}"/>
            </a:ext>
          </a:extLst>
        </xdr:cNvPr>
        <xdr:cNvSpPr>
          <a:spLocks noChangeShapeType="1"/>
        </xdr:cNvSpPr>
      </xdr:nvSpPr>
      <xdr:spPr bwMode="auto">
        <a:xfrm>
          <a:off x="285750" y="2752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34</xdr:row>
      <xdr:rowOff>0</xdr:rowOff>
    </xdr:from>
    <xdr:to>
      <xdr:col>1</xdr:col>
      <xdr:colOff>38100</xdr:colOff>
      <xdr:row>34</xdr:row>
      <xdr:rowOff>0</xdr:rowOff>
    </xdr:to>
    <xdr:sp macro="" textlink="">
      <xdr:nvSpPr>
        <xdr:cNvPr id="1970" name="Line 15">
          <a:extLst>
            <a:ext uri="{FF2B5EF4-FFF2-40B4-BE49-F238E27FC236}">
              <a16:creationId xmlns="" xmlns:a16="http://schemas.microsoft.com/office/drawing/2014/main" id="{3FDC47BF-AA3D-C05B-2FB3-9EC31E92E640}"/>
            </a:ext>
          </a:extLst>
        </xdr:cNvPr>
        <xdr:cNvSpPr>
          <a:spLocks noChangeShapeType="1"/>
        </xdr:cNvSpPr>
      </xdr:nvSpPr>
      <xdr:spPr bwMode="auto">
        <a:xfrm>
          <a:off x="285750" y="762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34</xdr:row>
      <xdr:rowOff>0</xdr:rowOff>
    </xdr:from>
    <xdr:to>
      <xdr:col>1</xdr:col>
      <xdr:colOff>38100</xdr:colOff>
      <xdr:row>34</xdr:row>
      <xdr:rowOff>0</xdr:rowOff>
    </xdr:to>
    <xdr:sp macro="" textlink="">
      <xdr:nvSpPr>
        <xdr:cNvPr id="1971" name="Line 16">
          <a:extLst>
            <a:ext uri="{FF2B5EF4-FFF2-40B4-BE49-F238E27FC236}">
              <a16:creationId xmlns="" xmlns:a16="http://schemas.microsoft.com/office/drawing/2014/main" id="{77947C00-B6DF-D67C-B408-2D595E79C549}"/>
            </a:ext>
          </a:extLst>
        </xdr:cNvPr>
        <xdr:cNvSpPr>
          <a:spLocks noChangeShapeType="1"/>
        </xdr:cNvSpPr>
      </xdr:nvSpPr>
      <xdr:spPr bwMode="auto">
        <a:xfrm>
          <a:off x="285750" y="762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972" name="Line 17">
          <a:extLst>
            <a:ext uri="{FF2B5EF4-FFF2-40B4-BE49-F238E27FC236}">
              <a16:creationId xmlns="" xmlns:a16="http://schemas.microsoft.com/office/drawing/2014/main" id="{33E5B9C1-1698-C4D7-A69E-CC85C25B2875}"/>
            </a:ext>
          </a:extLst>
        </xdr:cNvPr>
        <xdr:cNvSpPr>
          <a:spLocks noChangeShapeType="1"/>
        </xdr:cNvSpPr>
      </xdr:nvSpPr>
      <xdr:spPr bwMode="auto">
        <a:xfrm>
          <a:off x="628650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0</xdr:colOff>
      <xdr:row>33</xdr:row>
      <xdr:rowOff>0</xdr:rowOff>
    </xdr:to>
    <xdr:sp macro="" textlink="">
      <xdr:nvSpPr>
        <xdr:cNvPr id="1973" name="Line 18">
          <a:extLst>
            <a:ext uri="{FF2B5EF4-FFF2-40B4-BE49-F238E27FC236}">
              <a16:creationId xmlns="" xmlns:a16="http://schemas.microsoft.com/office/drawing/2014/main" id="{F28DC2D3-C4A3-F078-D573-8CDA323D8CF5}"/>
            </a:ext>
          </a:extLst>
        </xdr:cNvPr>
        <xdr:cNvSpPr>
          <a:spLocks noChangeShapeType="1"/>
        </xdr:cNvSpPr>
      </xdr:nvSpPr>
      <xdr:spPr bwMode="auto">
        <a:xfrm>
          <a:off x="6600825" y="743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123825</xdr:rowOff>
    </xdr:from>
    <xdr:to>
      <xdr:col>5</xdr:col>
      <xdr:colOff>47625</xdr:colOff>
      <xdr:row>3</xdr:row>
      <xdr:rowOff>95250</xdr:rowOff>
    </xdr:to>
    <xdr:pic>
      <xdr:nvPicPr>
        <xdr:cNvPr id="1974" name="Afbeelding 1">
          <a:extLst>
            <a:ext uri="{FF2B5EF4-FFF2-40B4-BE49-F238E27FC236}">
              <a16:creationId xmlns="" xmlns:a16="http://schemas.microsoft.com/office/drawing/2014/main" id="{FB1C4F51-DD11-8B50-87E5-6A27618FD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2486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304800</xdr:colOff>
      <xdr:row>0</xdr:row>
      <xdr:rowOff>95250</xdr:rowOff>
    </xdr:from>
    <xdr:to>
      <xdr:col>23</xdr:col>
      <xdr:colOff>285750</xdr:colOff>
      <xdr:row>5</xdr:row>
      <xdr:rowOff>85725</xdr:rowOff>
    </xdr:to>
    <xdr:pic>
      <xdr:nvPicPr>
        <xdr:cNvPr id="1975" name="Afbeelding 1">
          <a:extLst>
            <a:ext uri="{FF2B5EF4-FFF2-40B4-BE49-F238E27FC236}">
              <a16:creationId xmlns="" xmlns:a16="http://schemas.microsoft.com/office/drawing/2014/main" id="{2EDD6814-D3AD-05B0-92FF-3002ACE4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95250"/>
          <a:ext cx="20002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76200</xdr:rowOff>
    </xdr:from>
    <xdr:to>
      <xdr:col>5</xdr:col>
      <xdr:colOff>85725</xdr:colOff>
      <xdr:row>3</xdr:row>
      <xdr:rowOff>47625</xdr:rowOff>
    </xdr:to>
    <xdr:pic>
      <xdr:nvPicPr>
        <xdr:cNvPr id="1976" name="Afbeelding 1">
          <a:extLst>
            <a:ext uri="{FF2B5EF4-FFF2-40B4-BE49-F238E27FC236}">
              <a16:creationId xmlns="" xmlns:a16="http://schemas.microsoft.com/office/drawing/2014/main" id="{7ED24C96-9CC7-A5DA-BC0F-62E3600B0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486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.l.dbgd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C37"/>
  <sheetViews>
    <sheetView showRowColHeaders="0" tabSelected="1" zoomScaleNormal="100" workbookViewId="0">
      <selection activeCell="AF18" sqref="AF18:AF20"/>
    </sheetView>
  </sheetViews>
  <sheetFormatPr defaultRowHeight="15" customHeight="1" x14ac:dyDescent="0.2"/>
  <cols>
    <col min="1" max="1" width="3.7109375" style="4" customWidth="1"/>
    <col min="2" max="2" width="7.7109375" style="5" customWidth="1"/>
    <col min="3" max="3" width="19.7109375" style="5" customWidth="1"/>
    <col min="4" max="8" width="4.7109375" style="4" customWidth="1"/>
    <col min="9" max="9" width="6.7109375" style="5" customWidth="1"/>
    <col min="10" max="10" width="4.7109375" style="4" customWidth="1"/>
    <col min="11" max="11" width="2.7109375" style="4" customWidth="1"/>
    <col min="12" max="12" width="7.7109375" style="5" customWidth="1"/>
    <col min="13" max="13" width="17.7109375" style="4" customWidth="1"/>
    <col min="14" max="17" width="4.7109375" style="4" customWidth="1"/>
    <col min="18" max="18" width="4.7109375" style="8" customWidth="1"/>
    <col min="19" max="19" width="6.7109375" style="41" customWidth="1"/>
    <col min="20" max="20" width="4.7109375" style="8" customWidth="1"/>
    <col min="21" max="21" width="2.7109375" style="4" customWidth="1"/>
    <col min="22" max="24" width="5.7109375" style="4" customWidth="1"/>
    <col min="25" max="26" width="10.7109375" style="4" hidden="1" customWidth="1"/>
    <col min="27" max="28" width="9.140625" style="4" hidden="1" customWidth="1"/>
    <col min="29" max="29" width="3.7109375" style="4" hidden="1" customWidth="1"/>
    <col min="30" max="16384" width="9.140625" style="4"/>
  </cols>
  <sheetData>
    <row r="1" spans="2:24" ht="28.5" customHeight="1" x14ac:dyDescent="0.2"/>
    <row r="2" spans="2:24" ht="28.5" customHeight="1" x14ac:dyDescent="0.2"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2:24" s="1" customFormat="1" ht="28.5" customHeight="1" x14ac:dyDescent="0.2">
      <c r="B3" s="104" t="s">
        <v>71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2:24" s="1" customFormat="1" ht="14.25" customHeight="1" x14ac:dyDescent="0.2">
      <c r="B4" s="2"/>
      <c r="C4" s="3"/>
      <c r="D4" s="3"/>
      <c r="E4" s="3"/>
      <c r="F4" s="3"/>
      <c r="G4" s="3"/>
      <c r="H4" s="3"/>
      <c r="I4" s="2"/>
      <c r="J4" s="3"/>
      <c r="K4" s="3"/>
      <c r="L4" s="2"/>
      <c r="M4" s="3"/>
      <c r="N4" s="3"/>
      <c r="O4" s="3"/>
      <c r="P4" s="3"/>
      <c r="Q4" s="3"/>
      <c r="R4" s="3"/>
      <c r="S4" s="2"/>
      <c r="T4" s="3"/>
      <c r="U4" s="3"/>
      <c r="V4" s="3"/>
      <c r="W4" s="3"/>
      <c r="X4" s="3"/>
    </row>
    <row r="5" spans="2:24" s="1" customFormat="1" ht="14.25" customHeight="1" x14ac:dyDescent="0.2">
      <c r="B5" s="110" t="s">
        <v>73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2:24" s="1" customFormat="1" ht="14.25" customHeight="1" x14ac:dyDescent="0.2">
      <c r="B6" s="110" t="s">
        <v>74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2:24" ht="15" customHeight="1" x14ac:dyDescent="0.2">
      <c r="C7" s="6"/>
      <c r="D7" s="6"/>
      <c r="E7" s="6"/>
      <c r="F7" s="109" t="s">
        <v>65</v>
      </c>
      <c r="G7" s="109"/>
      <c r="H7" s="109"/>
      <c r="I7" s="109"/>
      <c r="J7" s="109"/>
      <c r="K7" s="109"/>
      <c r="L7" s="109"/>
      <c r="M7" s="52" t="s">
        <v>72</v>
      </c>
      <c r="O7" s="7"/>
      <c r="P7" s="7"/>
      <c r="Q7" s="7"/>
      <c r="R7" s="7"/>
      <c r="S7" s="9"/>
      <c r="T7" s="7"/>
      <c r="U7" s="7"/>
      <c r="V7" s="7"/>
      <c r="W7" s="7"/>
      <c r="X7" s="7"/>
    </row>
    <row r="8" spans="2:24" ht="15" customHeight="1" x14ac:dyDescent="0.2">
      <c r="B8" s="9"/>
      <c r="C8" s="7"/>
      <c r="D8" s="7"/>
      <c r="E8" s="7"/>
      <c r="F8" s="7"/>
      <c r="G8" s="7"/>
      <c r="H8" s="7"/>
      <c r="I8" s="9"/>
      <c r="J8" s="7"/>
      <c r="K8" s="7"/>
      <c r="L8" s="9"/>
      <c r="M8" s="7"/>
      <c r="N8" s="7"/>
      <c r="O8" s="7"/>
      <c r="P8" s="7"/>
      <c r="Q8" s="7"/>
      <c r="R8" s="7"/>
      <c r="S8" s="9"/>
      <c r="T8" s="7"/>
      <c r="U8" s="7"/>
      <c r="V8" s="7"/>
      <c r="W8" s="7"/>
      <c r="X8" s="7"/>
    </row>
    <row r="9" spans="2:24" ht="20.100000000000001" customHeight="1" x14ac:dyDescent="0.2">
      <c r="B9" s="111"/>
      <c r="C9" s="112"/>
      <c r="D9" s="113" t="s">
        <v>0</v>
      </c>
      <c r="E9" s="114"/>
      <c r="F9" s="114"/>
      <c r="G9" s="114"/>
      <c r="H9" s="115"/>
      <c r="I9" s="4"/>
      <c r="K9" s="1"/>
      <c r="L9" s="5" t="s">
        <v>63</v>
      </c>
      <c r="V9" s="1"/>
      <c r="W9" s="1"/>
      <c r="X9" s="1"/>
    </row>
    <row r="10" spans="2:24" ht="20.100000000000001" customHeight="1" x14ac:dyDescent="0.2">
      <c r="B10" s="102"/>
      <c r="C10" s="103"/>
      <c r="D10" s="59" t="s">
        <v>1</v>
      </c>
      <c r="E10" s="70"/>
      <c r="F10" s="71"/>
      <c r="G10" s="72"/>
      <c r="H10" s="73"/>
      <c r="I10" s="4"/>
      <c r="K10" s="1"/>
      <c r="L10" s="5" t="s">
        <v>67</v>
      </c>
      <c r="S10" s="11">
        <v>3</v>
      </c>
      <c r="T10" s="105" t="s">
        <v>68</v>
      </c>
      <c r="U10" s="106"/>
      <c r="V10" s="106"/>
      <c r="W10" s="106"/>
      <c r="X10" s="106"/>
    </row>
    <row r="11" spans="2:24" ht="20.100000000000001" customHeight="1" x14ac:dyDescent="0.2">
      <c r="C11" s="4"/>
      <c r="I11" s="4"/>
      <c r="L11" s="5" t="s">
        <v>64</v>
      </c>
    </row>
    <row r="12" spans="2:24" ht="17.100000000000001" customHeight="1" x14ac:dyDescent="0.2">
      <c r="C12" s="12" t="s">
        <v>2</v>
      </c>
      <c r="D12" s="74"/>
      <c r="E12" s="75"/>
      <c r="F12" s="75"/>
      <c r="G12" s="75"/>
      <c r="H12" s="76"/>
      <c r="I12" s="4"/>
    </row>
    <row r="13" spans="2:24" ht="17.100000000000001" customHeight="1" x14ac:dyDescent="0.2">
      <c r="C13" s="4"/>
    </row>
    <row r="14" spans="2:24" ht="17.100000000000001" customHeight="1" x14ac:dyDescent="0.2">
      <c r="B14" s="59" t="s">
        <v>3</v>
      </c>
      <c r="C14" s="60"/>
      <c r="D14" s="67"/>
      <c r="E14" s="68"/>
      <c r="F14" s="68"/>
      <c r="G14" s="68"/>
      <c r="H14" s="68"/>
      <c r="I14" s="68"/>
      <c r="J14" s="69"/>
      <c r="L14" s="59" t="s">
        <v>4</v>
      </c>
      <c r="M14" s="60"/>
      <c r="N14" s="67"/>
      <c r="O14" s="68"/>
      <c r="P14" s="68"/>
      <c r="Q14" s="68"/>
      <c r="R14" s="68"/>
      <c r="S14" s="68"/>
      <c r="T14" s="69"/>
      <c r="U14" s="13"/>
    </row>
    <row r="15" spans="2:24" ht="17.100000000000001" customHeight="1" x14ac:dyDescent="0.2">
      <c r="B15" s="16" t="s">
        <v>58</v>
      </c>
      <c r="C15" s="14"/>
      <c r="D15" s="59" t="s">
        <v>5</v>
      </c>
      <c r="E15" s="83"/>
      <c r="F15" s="83"/>
      <c r="G15" s="60"/>
      <c r="H15" s="77" t="s">
        <v>6</v>
      </c>
      <c r="I15" s="81" t="s">
        <v>66</v>
      </c>
      <c r="J15" s="107" t="s">
        <v>60</v>
      </c>
      <c r="K15" s="15"/>
      <c r="L15" s="16" t="s">
        <v>58</v>
      </c>
      <c r="M15" s="14"/>
      <c r="N15" s="78" t="s">
        <v>5</v>
      </c>
      <c r="O15" s="79"/>
      <c r="P15" s="79"/>
      <c r="Q15" s="80"/>
      <c r="R15" s="64" t="s">
        <v>7</v>
      </c>
      <c r="S15" s="81" t="s">
        <v>66</v>
      </c>
      <c r="T15" s="107" t="s">
        <v>59</v>
      </c>
      <c r="V15" s="59" t="s">
        <v>8</v>
      </c>
      <c r="W15" s="83"/>
      <c r="X15" s="60"/>
    </row>
    <row r="16" spans="2:24" s="39" customFormat="1" ht="24.75" customHeight="1" x14ac:dyDescent="0.2">
      <c r="B16" s="37" t="s">
        <v>9</v>
      </c>
      <c r="C16" s="42" t="s">
        <v>10</v>
      </c>
      <c r="D16" s="38" t="s">
        <v>11</v>
      </c>
      <c r="E16" s="38" t="s">
        <v>12</v>
      </c>
      <c r="F16" s="38" t="s">
        <v>13</v>
      </c>
      <c r="G16" s="38" t="s">
        <v>14</v>
      </c>
      <c r="H16" s="65"/>
      <c r="I16" s="82"/>
      <c r="J16" s="108"/>
      <c r="L16" s="37" t="s">
        <v>9</v>
      </c>
      <c r="M16" s="43" t="s">
        <v>10</v>
      </c>
      <c r="N16" s="38" t="s">
        <v>11</v>
      </c>
      <c r="O16" s="38" t="s">
        <v>12</v>
      </c>
      <c r="P16" s="38" t="s">
        <v>13</v>
      </c>
      <c r="Q16" s="38" t="s">
        <v>14</v>
      </c>
      <c r="R16" s="65"/>
      <c r="S16" s="82"/>
      <c r="T16" s="108"/>
      <c r="V16" s="38" t="s">
        <v>15</v>
      </c>
      <c r="W16" s="38" t="s">
        <v>15</v>
      </c>
      <c r="X16" s="40" t="s">
        <v>16</v>
      </c>
    </row>
    <row r="17" spans="2:28" ht="17.100000000000001" customHeight="1" x14ac:dyDescent="0.2">
      <c r="B17" s="55"/>
      <c r="C17" s="14"/>
      <c r="D17" s="17"/>
      <c r="E17" s="10"/>
      <c r="F17" s="10"/>
      <c r="G17" s="11" t="str">
        <f>IF(AND(E17="",F17=""),"",IF(D17&gt;0,E17+F17,""))</f>
        <v/>
      </c>
      <c r="H17" s="11" t="str">
        <f>IF(G17="","",(ROUNDDOWN(E17/D17*10,0)+(ROUNDDOWN(F17/D17*10,0))))</f>
        <v/>
      </c>
      <c r="I17" s="16" t="str">
        <f>IF(AND(OR(E17="",F17="",W17="",V17="")),"",IF(AND(V17&gt;0,W17&gt;0),ROUNDDOWN(SUM(G17/X17),2),""))</f>
        <v/>
      </c>
      <c r="J17" s="11" t="str">
        <f>IF(AND(OR(E17="",F17="",V17="",W17="")),"",IF(I17&gt;=B17,3,0))</f>
        <v/>
      </c>
      <c r="L17" s="55"/>
      <c r="M17" s="14"/>
      <c r="N17" s="17"/>
      <c r="O17" s="10"/>
      <c r="P17" s="10"/>
      <c r="Q17" s="11" t="str">
        <f>IF(AND(O17="",P17=""),"",IF(N17&gt;0,O17+P17,""))</f>
        <v/>
      </c>
      <c r="R17" s="11" t="str">
        <f>IF(Q17="","",(ROUNDDOWN(O17/N17*10,0)+(ROUNDDOWN(P17/N17*10,0))))</f>
        <v/>
      </c>
      <c r="S17" s="16" t="str">
        <f>IF(AND(OR(O17="",P17="")),"",IF(AND(V17&gt;0,W17&gt;0),ROUNDDOWN(SUM(Q17/X17),2),""))</f>
        <v/>
      </c>
      <c r="T17" s="11" t="str">
        <f>IF(AND(OR(O17="",P17="",V17="",W17="")),"",IF(S17&gt;=L17,3,0))</f>
        <v/>
      </c>
      <c r="V17" s="18"/>
      <c r="W17" s="18"/>
      <c r="X17" s="11" t="str">
        <f>IF(SUM(V17:W17)=0,"",SUM(V17:W17))</f>
        <v/>
      </c>
      <c r="Y17" s="4" t="str">
        <f>IF(Z17=1,TRUNC(D17/2),IF(Z17=2,D17,""))</f>
        <v/>
      </c>
      <c r="Z17" s="4">
        <f>IF(AND(E17="",F17=""),0,IF(OR(E17="",F17=""),1,2))</f>
        <v>0</v>
      </c>
      <c r="AA17" s="4" t="str">
        <f>IF(AB17=1,TRUNC(N17/2),IF(AB17=2,N17,""))</f>
        <v/>
      </c>
      <c r="AB17" s="4">
        <f>IF(AND(O17="",P17=""),0,IF(OR(O17="",P17=""),1,2))</f>
        <v>0</v>
      </c>
    </row>
    <row r="18" spans="2:28" ht="17.100000000000001" customHeight="1" x14ac:dyDescent="0.2">
      <c r="B18" s="55"/>
      <c r="C18" s="14"/>
      <c r="D18" s="17"/>
      <c r="E18" s="10"/>
      <c r="F18" s="10"/>
      <c r="G18" s="11" t="str">
        <f>IF(AND(E18="",F18=""),"",IF(D18&gt;0,E18+F18,""))</f>
        <v/>
      </c>
      <c r="H18" s="11" t="str">
        <f>IF(G18="","",(ROUNDDOWN(E18/D18*10,0)+(ROUNDDOWN(F18/D18*10,0))))</f>
        <v/>
      </c>
      <c r="I18" s="16" t="str">
        <f>IF(AND(OR(E18="",F18="",W18="",V18="")),"",IF(AND(V18&gt;0,W18&gt;0),ROUNDDOWN(SUM(G18/X18),2),""))</f>
        <v/>
      </c>
      <c r="J18" s="11" t="str">
        <f>IF(AND(OR(E18="",F18="",V18="",W18="")),"",IF(I18&gt;=B18,3,0))</f>
        <v/>
      </c>
      <c r="L18" s="55"/>
      <c r="M18" s="14"/>
      <c r="N18" s="17"/>
      <c r="O18" s="10"/>
      <c r="P18" s="10"/>
      <c r="Q18" s="11" t="str">
        <f>IF(AND(O18="",P18=""),"",IF(N18&gt;0,O18+P18,""))</f>
        <v/>
      </c>
      <c r="R18" s="11" t="str">
        <f>IF(Q18="","",(ROUNDDOWN(O18/N18*10,0)+(ROUNDDOWN(P18/N18*10,0))))</f>
        <v/>
      </c>
      <c r="S18" s="16" t="str">
        <f>IF(AND(OR(O18="",P18="")),"",IF(AND(V18&gt;0,W18&gt;0),ROUNDDOWN(SUM(Q18/X18),2),""))</f>
        <v/>
      </c>
      <c r="T18" s="11" t="str">
        <f>IF(AND(OR(O18="",P18="",V18="",W18="")),"",IF(S18&gt;=L18,3,0))</f>
        <v/>
      </c>
      <c r="V18" s="18"/>
      <c r="W18" s="18"/>
      <c r="X18" s="11" t="str">
        <f>IF(SUM(V18:W18)=0,"",SUM(V18:W18))</f>
        <v/>
      </c>
      <c r="Y18" s="4" t="str">
        <f>IF(Z18=1,TRUNC(D18/2),IF(Z18=2,D18,""))</f>
        <v/>
      </c>
      <c r="Z18" s="4">
        <f>IF(AND(E18="",F18=""),0,IF(OR(E18="",F18=""),1,2))</f>
        <v>0</v>
      </c>
      <c r="AA18" s="4" t="str">
        <f>IF(AB18=1,TRUNC(N18/2),IF(AB18=2,N18,""))</f>
        <v/>
      </c>
      <c r="AB18" s="4">
        <f>IF(AND(O18="",P18=""),0,IF(OR(O18="",P18=""),1,2))</f>
        <v>0</v>
      </c>
    </row>
    <row r="19" spans="2:28" ht="17.100000000000001" customHeight="1" x14ac:dyDescent="0.2">
      <c r="B19" s="55"/>
      <c r="C19" s="14"/>
      <c r="D19" s="17"/>
      <c r="E19" s="10"/>
      <c r="F19" s="10"/>
      <c r="G19" s="11" t="str">
        <f>IF(AND(E19="",F19=""),"",IF(D19&gt;0,E19+F19,""))</f>
        <v/>
      </c>
      <c r="H19" s="11" t="str">
        <f>IF(G19="","",(ROUNDDOWN(E19/D19*10,0)+(ROUNDDOWN(F19/D19*10,0))))</f>
        <v/>
      </c>
      <c r="I19" s="16" t="str">
        <f>IF(AND(OR(E19="",F19="",W19="",V19="")),"",IF(AND(V19&gt;0,W19&gt;0),ROUNDDOWN(SUM(G19/X19),2),""))</f>
        <v/>
      </c>
      <c r="J19" s="11" t="str">
        <f>IF(AND(OR(E19="",F19="",V19="",W19="")),"",IF(I19&gt;=B19,3,0))</f>
        <v/>
      </c>
      <c r="L19" s="55"/>
      <c r="M19" s="14"/>
      <c r="N19" s="17"/>
      <c r="O19" s="10"/>
      <c r="P19" s="10"/>
      <c r="Q19" s="11" t="str">
        <f>IF(AND(O19="",P19=""),"",IF(N19&gt;0,O19+P19,""))</f>
        <v/>
      </c>
      <c r="R19" s="11" t="str">
        <f>IF(Q19="","",(ROUNDDOWN(O19/N19*10,0)+(ROUNDDOWN(P19/N19*10,0))))</f>
        <v/>
      </c>
      <c r="S19" s="16" t="str">
        <f>IF(AND(OR(O19="",P19="")),"",IF(AND(V19&gt;0,W19&gt;0),ROUNDDOWN(SUM(Q19/X19),2),""))</f>
        <v/>
      </c>
      <c r="T19" s="11" t="str">
        <f>IF(AND(OR(O19="",P19="",V19="",W19="")),"",IF(S19&gt;=L19,3,0))</f>
        <v/>
      </c>
      <c r="V19" s="18"/>
      <c r="W19" s="18"/>
      <c r="X19" s="11" t="str">
        <f>IF(SUM(V19:W19)=0,"",SUM(V19:W19))</f>
        <v/>
      </c>
      <c r="Y19" s="4" t="str">
        <f>IF(Z19=1,TRUNC(D19/2),IF(Z19=2,D19,""))</f>
        <v/>
      </c>
      <c r="Z19" s="4">
        <f>IF(AND(E19="",F19=""),0,IF(OR(E19="",F19=""),1,2))</f>
        <v>0</v>
      </c>
      <c r="AA19" s="4" t="str">
        <f>IF(AB19=1,TRUNC(N19/2),IF(AB19=2,N19,""))</f>
        <v/>
      </c>
      <c r="AB19" s="4">
        <f>IF(AND(O19="",P19=""),0,IF(OR(O19="",P19=""),1,2))</f>
        <v>0</v>
      </c>
    </row>
    <row r="20" spans="2:28" ht="17.100000000000001" customHeight="1" x14ac:dyDescent="0.2">
      <c r="B20" s="55"/>
      <c r="C20" s="14"/>
      <c r="D20" s="17"/>
      <c r="E20" s="10"/>
      <c r="F20" s="10"/>
      <c r="G20" s="11" t="str">
        <f>IF(AND(E20="",F20=""),"",IF(D20&gt;0,E20+F20,""))</f>
        <v/>
      </c>
      <c r="H20" s="11" t="str">
        <f>IF(G20="","",(ROUNDDOWN(E20/D20*10,0)+(ROUNDDOWN(F20/D20*10,0))))</f>
        <v/>
      </c>
      <c r="I20" s="16" t="str">
        <f>IF(AND(OR(E20="",F20="",W20="",V20="")),"",IF(AND(V20&gt;0,W20&gt;0),ROUNDDOWN(SUM(G20/X20),2),""))</f>
        <v/>
      </c>
      <c r="J20" s="11" t="str">
        <f>IF(AND(OR(E20="",F20="",V20="",W20="")),"",IF(I20&gt;=B20,3,0))</f>
        <v/>
      </c>
      <c r="L20" s="55"/>
      <c r="M20" s="14"/>
      <c r="N20" s="17"/>
      <c r="O20" s="10"/>
      <c r="P20" s="10"/>
      <c r="Q20" s="11" t="str">
        <f>IF(AND(O20="",P20=""),"",IF(N20&gt;0,O20+P20,""))</f>
        <v/>
      </c>
      <c r="R20" s="11" t="str">
        <f>IF(Q20="","",(ROUNDDOWN(O20/N20*10,0)+(ROUNDDOWN(P20/N20*10,0))))</f>
        <v/>
      </c>
      <c r="S20" s="16" t="str">
        <f>IF(AND(OR(O20="",P20="")),"",IF(AND(V20&gt;0,W20&gt;0),ROUNDDOWN(SUM(Q20/X20),2),""))</f>
        <v/>
      </c>
      <c r="T20" s="11" t="str">
        <f>IF(AND(OR(O20="",P20="",V20="",W20="")),"",IF(S20&gt;=L20,3,0))</f>
        <v/>
      </c>
      <c r="V20" s="18"/>
      <c r="W20" s="18"/>
      <c r="X20" s="11" t="str">
        <f>IF(SUM(V20:W20)=0,"",SUM(V20:W20))</f>
        <v/>
      </c>
      <c r="Y20" s="4" t="str">
        <f>IF(Z20=1,TRUNC(D20/2),IF(Z20=2,D20,""))</f>
        <v/>
      </c>
      <c r="Z20" s="4">
        <f>IF(AND(E20="",F20=""),0,IF(OR(E20="",F20=""),1,2))</f>
        <v>0</v>
      </c>
      <c r="AA20" s="4" t="str">
        <f>IF(AB20=1,TRUNC(N20/2),IF(AB20=2,N20,""))</f>
        <v/>
      </c>
      <c r="AB20" s="4">
        <f>IF(AND(O20="",P20=""),0,IF(OR(O20="",P20=""),1,2))</f>
        <v>0</v>
      </c>
    </row>
    <row r="21" spans="2:28" ht="17.100000000000001" customHeight="1" x14ac:dyDescent="0.2">
      <c r="B21" s="55"/>
      <c r="C21" s="14"/>
      <c r="D21" s="17"/>
      <c r="E21" s="10"/>
      <c r="F21" s="10"/>
      <c r="G21" s="11" t="str">
        <f>IF(AND(E21="",F21=""),"",IF(D21&gt;0,E21+F21,""))</f>
        <v/>
      </c>
      <c r="H21" s="11" t="str">
        <f>IF(G21="","",IF($D21&gt;0,TRUNC(G21/$D21*10),""))</f>
        <v/>
      </c>
      <c r="I21" s="16" t="str">
        <f>IF(AND(OR(E21="",F21="",W21="",V21="")),"",IF(AND(V21&gt;0,W21&gt;0),ROUND(SUM(G21/X21),2),""))</f>
        <v/>
      </c>
      <c r="J21" s="11" t="str">
        <f>IF(AND(OR(E21="",F21="",V21="",W21="")),"",IF(I21&gt;=B21,3,0))</f>
        <v/>
      </c>
      <c r="L21" s="55"/>
      <c r="M21" s="14"/>
      <c r="N21" s="17"/>
      <c r="O21" s="10"/>
      <c r="P21" s="10"/>
      <c r="Q21" s="11" t="str">
        <f>IF(AND(O21="",P21=""),"",IF(N21&gt;0,O21+P21,""))</f>
        <v/>
      </c>
      <c r="R21" s="11" t="str">
        <f>IF(Q21="","",IF($N21&gt;0,TRUNC(Q21/$N21*10),""))</f>
        <v/>
      </c>
      <c r="S21" s="16" t="str">
        <f>IF(AND(OR(O21="",P21="")),"",IF(AND(V21&gt;0,W21&gt;0),ROUND(SUM(Q21/X21),2),""))</f>
        <v/>
      </c>
      <c r="T21" s="11" t="str">
        <f>IF(AND(OR(O21="",P21="",V21="",W21="")),"",IF(S21&gt;=L21,3,0))</f>
        <v/>
      </c>
      <c r="V21" s="18"/>
      <c r="W21" s="18"/>
      <c r="X21" s="11" t="str">
        <f>IF(SUM(V21:W21)=0,"",SUM(V21:W21))</f>
        <v/>
      </c>
      <c r="Y21" s="4" t="str">
        <f>IF(Z21=1,TRUNC(D21/2),IF(Z21=2,D21,""))</f>
        <v/>
      </c>
      <c r="Z21" s="4">
        <f>IF(AND(E21="",F21=""),0,IF(OR(E21="",F21=""),1,2))</f>
        <v>0</v>
      </c>
      <c r="AA21" s="4" t="str">
        <f>IF(AB21=1,TRUNC(N21/2),IF(AB21=2,N21,""))</f>
        <v/>
      </c>
      <c r="AB21" s="4">
        <f>IF(AND(O21="",P21=""),0,IF(OR(O21="",P21=""),1,2))</f>
        <v>0</v>
      </c>
    </row>
    <row r="22" spans="2:28" ht="9.9499999999999993" customHeight="1" x14ac:dyDescent="0.2">
      <c r="B22" s="45"/>
      <c r="C22" s="46"/>
      <c r="D22" s="47"/>
      <c r="E22" s="48"/>
      <c r="F22" s="48"/>
      <c r="G22" s="44"/>
      <c r="H22" s="44"/>
      <c r="I22" s="41"/>
      <c r="J22" s="8"/>
      <c r="L22" s="41"/>
      <c r="M22" s="49"/>
      <c r="N22" s="47"/>
      <c r="O22" s="48"/>
      <c r="P22" s="48"/>
      <c r="Q22" s="44"/>
      <c r="R22" s="44"/>
      <c r="V22" s="50"/>
      <c r="W22" s="50"/>
      <c r="X22" s="8"/>
    </row>
    <row r="23" spans="2:28" ht="17.100000000000001" customHeight="1" x14ac:dyDescent="0.2">
      <c r="B23" s="4"/>
      <c r="C23" s="4"/>
      <c r="D23" s="62" t="s">
        <v>61</v>
      </c>
      <c r="E23" s="62"/>
      <c r="F23" s="62"/>
      <c r="G23" s="63"/>
      <c r="H23" s="19" t="str">
        <f>IF(SUM(H17:H21)=0,"",SUM(H17:H21))</f>
        <v/>
      </c>
      <c r="L23" s="4"/>
      <c r="N23" s="62" t="s">
        <v>61</v>
      </c>
      <c r="O23" s="62"/>
      <c r="P23" s="62"/>
      <c r="Q23" s="63"/>
      <c r="R23" s="19" t="str">
        <f>IF(SUM(R17:R21)=0,"",SUM(R17:R21))</f>
        <v/>
      </c>
      <c r="S23" s="5"/>
      <c r="T23" s="4"/>
    </row>
    <row r="24" spans="2:28" ht="17.100000000000001" customHeight="1" x14ac:dyDescent="0.2">
      <c r="B24" s="61"/>
      <c r="C24" s="61"/>
      <c r="D24" s="62" t="s">
        <v>62</v>
      </c>
      <c r="E24" s="62"/>
      <c r="F24" s="62"/>
      <c r="G24" s="63"/>
      <c r="H24" s="19" t="str">
        <f>IF(H23="","",ROUND(H23/4,0))</f>
        <v/>
      </c>
      <c r="I24" s="24"/>
      <c r="J24" s="20"/>
      <c r="K24" s="61"/>
      <c r="L24" s="61"/>
      <c r="M24" s="61"/>
      <c r="N24" s="62" t="s">
        <v>62</v>
      </c>
      <c r="O24" s="62"/>
      <c r="P24" s="62"/>
      <c r="Q24" s="63"/>
      <c r="R24" s="19" t="str">
        <f>IF(R23="","",ROUND(R23/4,0))</f>
        <v/>
      </c>
      <c r="S24" s="5"/>
      <c r="T24" s="4"/>
      <c r="U24" s="61"/>
      <c r="V24" s="61"/>
      <c r="W24" s="61"/>
      <c r="X24" s="61"/>
      <c r="Y24" s="4">
        <f>SUM(Y17:Y21)</f>
        <v>0</v>
      </c>
      <c r="Z24" s="4">
        <f>SUM(Z17:Z21)</f>
        <v>0</v>
      </c>
      <c r="AA24" s="4">
        <f>SUM(AA17:AA21)</f>
        <v>0</v>
      </c>
      <c r="AB24" s="4">
        <f>SUM(AB17:AB21)</f>
        <v>0</v>
      </c>
    </row>
    <row r="25" spans="2:28" ht="17.100000000000001" customHeight="1" thickBot="1" x14ac:dyDescent="0.25">
      <c r="C25" s="4"/>
      <c r="D25" s="8"/>
      <c r="E25" s="62" t="s">
        <v>17</v>
      </c>
      <c r="F25" s="62"/>
      <c r="G25" s="63"/>
      <c r="H25" s="19" t="str">
        <f>IF(SUM(J17:J21)=0,"",SUM(J17:J21))</f>
        <v/>
      </c>
      <c r="I25" s="24"/>
      <c r="J25" s="20"/>
      <c r="N25" s="62" t="s">
        <v>17</v>
      </c>
      <c r="O25" s="62"/>
      <c r="P25" s="62"/>
      <c r="Q25" s="63"/>
      <c r="R25" s="19" t="str">
        <f>IF(SUM(T17:T21)=0,"",SUM(T17:T21))</f>
        <v/>
      </c>
      <c r="S25" s="51"/>
      <c r="T25" s="21"/>
    </row>
    <row r="26" spans="2:28" ht="17.100000000000001" customHeight="1" thickBot="1" x14ac:dyDescent="0.25">
      <c r="C26" s="4"/>
      <c r="D26" s="62" t="s">
        <v>18</v>
      </c>
      <c r="E26" s="62"/>
      <c r="F26" s="62"/>
      <c r="G26" s="66"/>
      <c r="H26" s="22" t="str">
        <f>IF(Y28="","",IF(Y27=0,"",SUM(H23:H25)))</f>
        <v/>
      </c>
      <c r="I26" s="24"/>
      <c r="J26" s="20"/>
      <c r="K26" s="61"/>
      <c r="L26" s="61"/>
      <c r="N26" s="62" t="s">
        <v>18</v>
      </c>
      <c r="O26" s="62"/>
      <c r="P26" s="62"/>
      <c r="Q26" s="66"/>
      <c r="R26" s="22" t="str">
        <f>IF(AA28="","",IF(AA27=0,"",SUM(R23:R25)))</f>
        <v/>
      </c>
      <c r="S26" s="5"/>
      <c r="T26" s="4"/>
      <c r="U26" s="61"/>
      <c r="V26" s="61"/>
      <c r="W26" s="61"/>
      <c r="X26" s="61"/>
      <c r="Y26" s="4">
        <f>IF(Y24=Y28,Y28,IF(Y28&gt;Y24,Y24,""))</f>
        <v>0</v>
      </c>
      <c r="AA26" s="4">
        <f>IF(AA24=AA28,AA28,IF(AA28&gt;AA24,AA24,""))</f>
        <v>0</v>
      </c>
    </row>
    <row r="27" spans="2:28" ht="17.100000000000001" customHeight="1" x14ac:dyDescent="0.2">
      <c r="C27" s="4"/>
      <c r="H27" s="23"/>
      <c r="I27" s="9"/>
      <c r="J27" s="23"/>
      <c r="L27" s="24"/>
      <c r="R27" s="23"/>
      <c r="S27" s="9"/>
      <c r="T27" s="23"/>
      <c r="Y27" s="11" t="str">
        <f>IF(Y28="","",SUM(G17:G21))</f>
        <v/>
      </c>
      <c r="AA27" s="11" t="str">
        <f>IF(AA28="","",SUM(Q17:Q21))</f>
        <v/>
      </c>
    </row>
    <row r="28" spans="2:28" ht="17.100000000000001" customHeight="1" x14ac:dyDescent="0.2">
      <c r="C28" s="4"/>
      <c r="H28" s="23"/>
      <c r="I28" s="9"/>
      <c r="J28" s="23"/>
      <c r="L28" s="24"/>
      <c r="R28" s="23"/>
      <c r="S28" s="9"/>
      <c r="T28" s="23"/>
      <c r="Y28" s="25" t="str">
        <f>IF(SUM(D17:D21)=0,"",SUM(D16:D21))</f>
        <v/>
      </c>
      <c r="AA28" s="25" t="str">
        <f>IF(SUM(N17:N21)=0,"",SUM(N16:N21))</f>
        <v/>
      </c>
    </row>
    <row r="29" spans="2:28" ht="21" customHeight="1" x14ac:dyDescent="0.2">
      <c r="B29" s="5" t="s">
        <v>19</v>
      </c>
      <c r="C29" s="4"/>
      <c r="D29" s="26"/>
      <c r="E29" s="27"/>
      <c r="F29" s="28"/>
      <c r="G29" s="26"/>
      <c r="H29" s="26"/>
      <c r="I29" s="41"/>
      <c r="J29" s="8"/>
      <c r="L29" s="5" t="s">
        <v>20</v>
      </c>
      <c r="N29" s="26"/>
      <c r="O29" s="27"/>
      <c r="P29" s="28"/>
      <c r="Q29" s="26"/>
      <c r="R29" s="26"/>
    </row>
    <row r="30" spans="2:28" ht="21" customHeight="1" x14ac:dyDescent="0.2">
      <c r="B30" s="85"/>
      <c r="C30" s="86"/>
      <c r="D30" s="86"/>
      <c r="E30" s="86"/>
      <c r="F30" s="86"/>
      <c r="G30" s="86"/>
      <c r="H30" s="87"/>
      <c r="I30" s="4"/>
      <c r="L30" s="85"/>
      <c r="M30" s="94"/>
      <c r="N30" s="94"/>
      <c r="O30" s="94"/>
      <c r="P30" s="94"/>
      <c r="Q30" s="94"/>
      <c r="R30" s="95"/>
      <c r="S30" s="4"/>
      <c r="T30" s="4"/>
    </row>
    <row r="31" spans="2:28" ht="15" customHeight="1" x14ac:dyDescent="0.2">
      <c r="B31" s="88"/>
      <c r="C31" s="89"/>
      <c r="D31" s="89"/>
      <c r="E31" s="89"/>
      <c r="F31" s="89"/>
      <c r="G31" s="89"/>
      <c r="H31" s="90"/>
      <c r="I31" s="4"/>
      <c r="L31" s="96"/>
      <c r="M31" s="97"/>
      <c r="N31" s="97"/>
      <c r="O31" s="97"/>
      <c r="P31" s="97"/>
      <c r="Q31" s="97"/>
      <c r="R31" s="98"/>
      <c r="S31" s="4"/>
      <c r="T31" s="4"/>
    </row>
    <row r="32" spans="2:28" ht="15" customHeight="1" x14ac:dyDescent="0.2">
      <c r="B32" s="91"/>
      <c r="C32" s="92"/>
      <c r="D32" s="92"/>
      <c r="E32" s="92"/>
      <c r="F32" s="92"/>
      <c r="G32" s="92"/>
      <c r="H32" s="93"/>
      <c r="I32" s="4"/>
      <c r="K32" s="29"/>
      <c r="L32" s="99"/>
      <c r="M32" s="100"/>
      <c r="N32" s="100"/>
      <c r="O32" s="100"/>
      <c r="P32" s="100"/>
      <c r="Q32" s="100"/>
      <c r="R32" s="101"/>
      <c r="S32" s="4"/>
      <c r="T32" s="4"/>
      <c r="U32" s="29"/>
      <c r="V32" s="29"/>
      <c r="W32" s="29"/>
      <c r="X32" s="5"/>
    </row>
    <row r="33" spans="2:24" ht="15" customHeight="1" x14ac:dyDescent="0.2">
      <c r="B33" s="61"/>
      <c r="C33" s="61"/>
      <c r="D33" s="61"/>
      <c r="E33" s="61"/>
      <c r="F33" s="61"/>
      <c r="G33" s="61"/>
      <c r="H33" s="61"/>
      <c r="I33" s="4"/>
      <c r="K33" s="29"/>
      <c r="L33" s="61"/>
      <c r="M33" s="61"/>
      <c r="N33" s="61"/>
      <c r="O33" s="61"/>
      <c r="P33" s="61"/>
      <c r="Q33" s="61"/>
      <c r="R33" s="61"/>
      <c r="S33" s="4"/>
      <c r="T33" s="4"/>
      <c r="U33" s="29"/>
      <c r="V33" s="29"/>
      <c r="W33" s="29"/>
      <c r="X33" s="5"/>
    </row>
    <row r="34" spans="2:24" ht="15" customHeight="1" x14ac:dyDescent="0.2">
      <c r="B34" s="56" t="s">
        <v>69</v>
      </c>
      <c r="C34" s="57" t="s">
        <v>76</v>
      </c>
      <c r="D34" s="54"/>
      <c r="E34" s="54"/>
      <c r="F34" s="54"/>
      <c r="G34" s="54"/>
      <c r="H34" s="54"/>
      <c r="I34" s="4"/>
      <c r="L34" s="4"/>
      <c r="M34" s="23"/>
      <c r="N34" s="23"/>
      <c r="O34" s="23"/>
      <c r="P34" s="23"/>
      <c r="Q34" s="23"/>
      <c r="R34" s="23"/>
      <c r="S34" s="9"/>
      <c r="T34" s="23"/>
      <c r="U34" s="23"/>
      <c r="V34" s="23"/>
      <c r="W34" s="23"/>
      <c r="X34" s="23"/>
    </row>
    <row r="35" spans="2:24" ht="15" customHeight="1" x14ac:dyDescent="0.2">
      <c r="B35" s="58" t="s">
        <v>75</v>
      </c>
      <c r="C35" s="58"/>
      <c r="D35" s="53"/>
      <c r="E35" s="53"/>
      <c r="F35" s="53"/>
      <c r="G35" s="53"/>
      <c r="H35" s="53"/>
      <c r="I35" s="9"/>
      <c r="J35" s="7"/>
      <c r="K35" s="7"/>
      <c r="L35" s="9"/>
      <c r="M35" s="7"/>
      <c r="N35" s="7"/>
      <c r="O35" s="7"/>
      <c r="P35" s="7"/>
      <c r="Q35" s="7"/>
      <c r="R35" s="7"/>
      <c r="S35" s="9"/>
      <c r="T35" s="7"/>
      <c r="U35" s="7"/>
      <c r="V35" s="7"/>
      <c r="W35" s="7"/>
      <c r="X35" s="7"/>
    </row>
    <row r="36" spans="2:24" ht="15" customHeight="1" x14ac:dyDescent="0.2"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5" customHeight="1" x14ac:dyDescent="0.2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</sheetData>
  <sheetProtection algorithmName="SHA-512" hashValue="KhI6ytXkeR0qhIpK+TYYLNnXwUIyiyyCQKKaQgXl2JFiV4HtrpOI006ccW+yshgCRvhC9g+AZKrXTzd5wQLmSg==" saltValue="uBxSMKUxikabw0Hq9I+e7w==" spinCount="100000" sheet="1" objects="1" scenarios="1"/>
  <mergeCells count="43">
    <mergeCell ref="B10:C10"/>
    <mergeCell ref="L14:M14"/>
    <mergeCell ref="N23:Q23"/>
    <mergeCell ref="N24:Q24"/>
    <mergeCell ref="B2:X2"/>
    <mergeCell ref="T10:X10"/>
    <mergeCell ref="T15:T16"/>
    <mergeCell ref="J15:J16"/>
    <mergeCell ref="F7:L7"/>
    <mergeCell ref="B3:X3"/>
    <mergeCell ref="B5:X5"/>
    <mergeCell ref="B6:X6"/>
    <mergeCell ref="B9:C9"/>
    <mergeCell ref="D9:H9"/>
    <mergeCell ref="V15:X15"/>
    <mergeCell ref="U24:X24"/>
    <mergeCell ref="B37:X37"/>
    <mergeCell ref="B30:H32"/>
    <mergeCell ref="L30:R32"/>
    <mergeCell ref="B33:H33"/>
    <mergeCell ref="L33:R33"/>
    <mergeCell ref="D10:E10"/>
    <mergeCell ref="F10:H10"/>
    <mergeCell ref="N14:T14"/>
    <mergeCell ref="D12:H12"/>
    <mergeCell ref="H15:H16"/>
    <mergeCell ref="N15:Q15"/>
    <mergeCell ref="I15:I16"/>
    <mergeCell ref="S15:S16"/>
    <mergeCell ref="D15:G15"/>
    <mergeCell ref="D26:G26"/>
    <mergeCell ref="K26:L26"/>
    <mergeCell ref="N26:Q26"/>
    <mergeCell ref="U26:X26"/>
    <mergeCell ref="D14:J14"/>
    <mergeCell ref="N25:Q25"/>
    <mergeCell ref="E25:G25"/>
    <mergeCell ref="D24:G24"/>
    <mergeCell ref="B14:C14"/>
    <mergeCell ref="B24:C24"/>
    <mergeCell ref="K24:M24"/>
    <mergeCell ref="D23:G23"/>
    <mergeCell ref="R15:R16"/>
  </mergeCells>
  <phoneticPr fontId="0" type="noConversion"/>
  <conditionalFormatting sqref="B17:B21 L17:L21">
    <cfRule type="expression" dxfId="8" priority="9" stopIfTrue="1">
      <formula>B17&gt;0</formula>
    </cfRule>
  </conditionalFormatting>
  <conditionalFormatting sqref="C15">
    <cfRule type="expression" dxfId="7" priority="6" stopIfTrue="1">
      <formula>$C$15&gt;""</formula>
    </cfRule>
  </conditionalFormatting>
  <conditionalFormatting sqref="D17:D20">
    <cfRule type="expression" dxfId="6" priority="1" stopIfTrue="1">
      <formula>D17</formula>
    </cfRule>
  </conditionalFormatting>
  <conditionalFormatting sqref="D12:H12 V17:W22 D21:D22">
    <cfRule type="expression" dxfId="5" priority="4" stopIfTrue="1">
      <formula>D12&gt;0</formula>
    </cfRule>
  </conditionalFormatting>
  <conditionalFormatting sqref="E17:F21">
    <cfRule type="expression" dxfId="4" priority="2" stopIfTrue="1">
      <formula>E17&gt;0</formula>
    </cfRule>
  </conditionalFormatting>
  <conditionalFormatting sqref="F10:H10 D14:J14 N14:T14 C17:C22 M17:M22">
    <cfRule type="expression" dxfId="3" priority="7" stopIfTrue="1">
      <formula>C10&gt;""</formula>
    </cfRule>
  </conditionalFormatting>
  <conditionalFormatting sqref="M15">
    <cfRule type="expression" dxfId="2" priority="5" stopIfTrue="1">
      <formula>$M$15&gt;""</formula>
    </cfRule>
  </conditionalFormatting>
  <conditionalFormatting sqref="N17:N22">
    <cfRule type="expression" dxfId="1" priority="8" stopIfTrue="1">
      <formula>N17</formula>
    </cfRule>
  </conditionalFormatting>
  <conditionalFormatting sqref="O17:P21">
    <cfRule type="expression" dxfId="0" priority="16" stopIfTrue="1">
      <formula>O17&gt;0</formula>
    </cfRule>
  </conditionalFormatting>
  <dataValidations count="1">
    <dataValidation type="decimal" allowBlank="1" showInputMessage="1" showErrorMessage="1" error="Gebruik een komma i.p.v. een punt" sqref="L17:L21 B17:B21">
      <formula1>0</formula1>
      <formula2>100</formula2>
    </dataValidation>
  </dataValidations>
  <hyperlinks>
    <hyperlink ref="M7" r:id="rId1"/>
  </hyperlinks>
  <printOptions horizontalCentered="1" verticalCentered="1"/>
  <pageMargins left="0.19685039370078741" right="0.19685039370078741" top="0.39370078740157483" bottom="0.39370078740157483" header="0" footer="0"/>
  <pageSetup paperSize="9" scale="95" orientation="landscape" blackAndWhite="1" horizontalDpi="4294967293" r:id="rId2"/>
  <headerFooter alignWithMargins="0">
    <oddFooter>&amp;L&amp;"Arial,Vet"&amp;9&amp;KFF0000
&amp;C&amp;D&amp;R&amp;F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0"/>
  <sheetViews>
    <sheetView workbookViewId="0">
      <selection activeCell="A16" sqref="A16"/>
    </sheetView>
  </sheetViews>
  <sheetFormatPr defaultRowHeight="12.75" x14ac:dyDescent="0.2"/>
  <cols>
    <col min="1" max="1" width="9.140625" style="31"/>
    <col min="2" max="2" width="33.7109375" style="31" hidden="1" customWidth="1"/>
    <col min="3" max="3" width="9.140625" style="31"/>
    <col min="4" max="7" width="9.140625" style="32"/>
    <col min="8" max="16384" width="9.140625" style="31"/>
  </cols>
  <sheetData>
    <row r="4" spans="2:8" x14ac:dyDescent="0.2">
      <c r="C4" s="33"/>
      <c r="D4" s="116" t="s">
        <v>55</v>
      </c>
      <c r="E4" s="116"/>
      <c r="F4" s="34"/>
      <c r="G4" s="35"/>
    </row>
    <row r="5" spans="2:8" x14ac:dyDescent="0.2">
      <c r="C5" s="30"/>
      <c r="D5" s="35" t="s">
        <v>56</v>
      </c>
      <c r="E5" s="35"/>
      <c r="F5" s="35" t="s">
        <v>56</v>
      </c>
      <c r="G5" s="36">
        <v>0.75</v>
      </c>
      <c r="H5" s="30"/>
    </row>
    <row r="6" spans="2:8" x14ac:dyDescent="0.2">
      <c r="C6" s="30"/>
      <c r="D6" s="35">
        <v>0.3</v>
      </c>
      <c r="E6" s="35" t="s">
        <v>57</v>
      </c>
      <c r="F6" s="35">
        <v>0.35</v>
      </c>
      <c r="G6" s="34">
        <v>13</v>
      </c>
      <c r="H6" s="30"/>
    </row>
    <row r="7" spans="2:8" x14ac:dyDescent="0.2">
      <c r="B7" s="31" t="s">
        <v>21</v>
      </c>
      <c r="C7" s="30"/>
      <c r="D7" s="35">
        <v>0.35</v>
      </c>
      <c r="E7" s="35" t="s">
        <v>57</v>
      </c>
      <c r="F7" s="35">
        <v>0.4</v>
      </c>
      <c r="G7" s="34">
        <v>14</v>
      </c>
      <c r="H7" s="30"/>
    </row>
    <row r="8" spans="2:8" x14ac:dyDescent="0.2">
      <c r="B8" s="31" t="s">
        <v>22</v>
      </c>
      <c r="C8" s="30"/>
      <c r="D8" s="35">
        <v>0.4</v>
      </c>
      <c r="E8" s="35" t="s">
        <v>57</v>
      </c>
      <c r="F8" s="35">
        <v>0.45</v>
      </c>
      <c r="G8" s="34">
        <v>16</v>
      </c>
      <c r="H8" s="30"/>
    </row>
    <row r="9" spans="2:8" x14ac:dyDescent="0.2">
      <c r="B9" s="31" t="s">
        <v>23</v>
      </c>
      <c r="C9" s="30"/>
      <c r="D9" s="35">
        <v>0.45</v>
      </c>
      <c r="E9" s="35" t="s">
        <v>57</v>
      </c>
      <c r="F9" s="35">
        <v>0.5</v>
      </c>
      <c r="G9" s="34">
        <v>17</v>
      </c>
      <c r="H9" s="30"/>
    </row>
    <row r="10" spans="2:8" x14ac:dyDescent="0.2">
      <c r="B10" s="31" t="s">
        <v>24</v>
      </c>
      <c r="C10" s="30"/>
      <c r="D10" s="35">
        <v>0.5</v>
      </c>
      <c r="E10" s="35" t="s">
        <v>57</v>
      </c>
      <c r="F10" s="35">
        <v>0.6</v>
      </c>
      <c r="G10" s="34">
        <v>19</v>
      </c>
      <c r="H10" s="30"/>
    </row>
    <row r="11" spans="2:8" x14ac:dyDescent="0.2">
      <c r="B11" s="31" t="s">
        <v>25</v>
      </c>
      <c r="C11" s="30"/>
      <c r="D11" s="35">
        <v>0.6</v>
      </c>
      <c r="E11" s="35" t="s">
        <v>57</v>
      </c>
      <c r="F11" s="35">
        <v>0.7</v>
      </c>
      <c r="G11" s="34">
        <v>20</v>
      </c>
      <c r="H11" s="30"/>
    </row>
    <row r="12" spans="2:8" x14ac:dyDescent="0.2">
      <c r="B12" s="31" t="s">
        <v>26</v>
      </c>
      <c r="C12" s="30"/>
      <c r="D12" s="35">
        <v>0.7</v>
      </c>
      <c r="E12" s="35" t="s">
        <v>57</v>
      </c>
      <c r="F12" s="35">
        <v>0.8</v>
      </c>
      <c r="G12" s="34">
        <v>22</v>
      </c>
      <c r="H12" s="30"/>
    </row>
    <row r="13" spans="2:8" x14ac:dyDescent="0.2">
      <c r="B13" s="31" t="s">
        <v>27</v>
      </c>
      <c r="C13" s="30"/>
      <c r="D13" s="35">
        <v>0.8</v>
      </c>
      <c r="E13" s="35" t="s">
        <v>57</v>
      </c>
      <c r="F13" s="35">
        <v>0.9</v>
      </c>
      <c r="G13" s="34">
        <v>23</v>
      </c>
      <c r="H13" s="30"/>
    </row>
    <row r="14" spans="2:8" x14ac:dyDescent="0.2">
      <c r="B14" s="31" t="s">
        <v>28</v>
      </c>
      <c r="C14" s="30"/>
      <c r="D14" s="35">
        <v>0.9</v>
      </c>
      <c r="E14" s="35" t="s">
        <v>57</v>
      </c>
      <c r="F14" s="35">
        <v>1</v>
      </c>
      <c r="G14" s="34">
        <v>25</v>
      </c>
      <c r="H14" s="30"/>
    </row>
    <row r="15" spans="2:8" x14ac:dyDescent="0.2">
      <c r="B15" s="31" t="s">
        <v>29</v>
      </c>
      <c r="C15" s="30"/>
      <c r="D15" s="35">
        <v>1</v>
      </c>
      <c r="E15" s="35" t="s">
        <v>57</v>
      </c>
      <c r="F15" s="35">
        <v>1.1000000000000001</v>
      </c>
      <c r="G15" s="34">
        <v>26</v>
      </c>
      <c r="H15" s="30"/>
    </row>
    <row r="16" spans="2:8" x14ac:dyDescent="0.2">
      <c r="B16" s="31" t="s">
        <v>30</v>
      </c>
      <c r="C16" s="30"/>
      <c r="D16" s="35">
        <v>1.1000000000000001</v>
      </c>
      <c r="E16" s="35" t="s">
        <v>57</v>
      </c>
      <c r="F16" s="35">
        <v>1.2</v>
      </c>
      <c r="G16" s="34">
        <v>29</v>
      </c>
      <c r="H16" s="30"/>
    </row>
    <row r="17" spans="2:8" x14ac:dyDescent="0.2">
      <c r="B17" s="31" t="s">
        <v>31</v>
      </c>
      <c r="C17" s="30"/>
      <c r="D17" s="35">
        <v>1.2</v>
      </c>
      <c r="E17" s="35" t="s">
        <v>57</v>
      </c>
      <c r="F17" s="35">
        <v>1.3</v>
      </c>
      <c r="G17" s="34">
        <v>31</v>
      </c>
      <c r="H17" s="30"/>
    </row>
    <row r="18" spans="2:8" x14ac:dyDescent="0.2">
      <c r="B18" s="31" t="s">
        <v>32</v>
      </c>
      <c r="C18" s="30"/>
      <c r="D18" s="35">
        <v>1.3</v>
      </c>
      <c r="E18" s="35" t="s">
        <v>57</v>
      </c>
      <c r="F18" s="35">
        <v>1.4</v>
      </c>
      <c r="G18" s="34">
        <v>33</v>
      </c>
      <c r="H18" s="30"/>
    </row>
    <row r="19" spans="2:8" x14ac:dyDescent="0.2">
      <c r="B19" s="31" t="s">
        <v>33</v>
      </c>
      <c r="C19" s="30"/>
      <c r="D19" s="35">
        <v>1.4</v>
      </c>
      <c r="E19" s="35" t="s">
        <v>57</v>
      </c>
      <c r="F19" s="35">
        <v>1.5</v>
      </c>
      <c r="G19" s="34">
        <v>35</v>
      </c>
      <c r="H19" s="30"/>
    </row>
    <row r="20" spans="2:8" x14ac:dyDescent="0.2">
      <c r="B20" s="31" t="s">
        <v>34</v>
      </c>
      <c r="C20" s="30"/>
      <c r="D20" s="35">
        <v>1.5</v>
      </c>
      <c r="E20" s="35" t="s">
        <v>57</v>
      </c>
      <c r="F20" s="35">
        <v>1.6</v>
      </c>
      <c r="G20" s="34">
        <v>38</v>
      </c>
      <c r="H20" s="30"/>
    </row>
    <row r="21" spans="2:8" x14ac:dyDescent="0.2">
      <c r="B21" s="31" t="s">
        <v>35</v>
      </c>
      <c r="C21" s="30"/>
      <c r="D21" s="35">
        <v>1.6</v>
      </c>
      <c r="E21" s="35" t="s">
        <v>57</v>
      </c>
      <c r="F21" s="35">
        <v>1.7</v>
      </c>
      <c r="G21" s="34">
        <v>40</v>
      </c>
      <c r="H21" s="30"/>
    </row>
    <row r="22" spans="2:8" x14ac:dyDescent="0.2">
      <c r="B22" s="31" t="s">
        <v>36</v>
      </c>
      <c r="C22" s="30"/>
      <c r="D22" s="35">
        <v>1.7</v>
      </c>
      <c r="E22" s="35" t="s">
        <v>57</v>
      </c>
      <c r="F22" s="35">
        <v>1.8</v>
      </c>
      <c r="G22" s="34">
        <v>42</v>
      </c>
      <c r="H22" s="30"/>
    </row>
    <row r="23" spans="2:8" x14ac:dyDescent="0.2">
      <c r="B23" s="31" t="s">
        <v>37</v>
      </c>
      <c r="C23" s="30"/>
      <c r="D23" s="35">
        <v>1.8</v>
      </c>
      <c r="E23" s="35" t="s">
        <v>57</v>
      </c>
      <c r="F23" s="35">
        <v>1.9</v>
      </c>
      <c r="G23" s="34">
        <v>44</v>
      </c>
      <c r="H23" s="30"/>
    </row>
    <row r="24" spans="2:8" x14ac:dyDescent="0.2">
      <c r="B24" s="31" t="s">
        <v>38</v>
      </c>
      <c r="C24" s="30"/>
      <c r="D24" s="35">
        <v>1.9</v>
      </c>
      <c r="E24" s="35" t="s">
        <v>57</v>
      </c>
      <c r="F24" s="35">
        <v>2</v>
      </c>
      <c r="G24" s="34">
        <v>47</v>
      </c>
      <c r="H24" s="30"/>
    </row>
    <row r="25" spans="2:8" x14ac:dyDescent="0.2">
      <c r="B25" s="31" t="s">
        <v>39</v>
      </c>
      <c r="C25" s="30"/>
      <c r="D25" s="35">
        <v>2</v>
      </c>
      <c r="E25" s="35" t="s">
        <v>57</v>
      </c>
      <c r="F25" s="35">
        <v>2.25</v>
      </c>
      <c r="G25" s="34">
        <v>49</v>
      </c>
      <c r="H25" s="30"/>
    </row>
    <row r="26" spans="2:8" x14ac:dyDescent="0.2">
      <c r="B26" s="31" t="s">
        <v>40</v>
      </c>
      <c r="C26" s="30"/>
      <c r="D26" s="35">
        <v>2.25</v>
      </c>
      <c r="E26" s="35" t="s">
        <v>57</v>
      </c>
      <c r="F26" s="35">
        <v>2.5</v>
      </c>
      <c r="G26" s="34">
        <v>53</v>
      </c>
      <c r="H26" s="30"/>
    </row>
    <row r="27" spans="2:8" x14ac:dyDescent="0.2">
      <c r="B27" s="31" t="s">
        <v>41</v>
      </c>
      <c r="C27" s="30"/>
      <c r="D27" s="35">
        <v>2.5</v>
      </c>
      <c r="E27" s="35" t="s">
        <v>57</v>
      </c>
      <c r="F27" s="35">
        <v>2.75</v>
      </c>
      <c r="G27" s="34">
        <v>56</v>
      </c>
      <c r="H27" s="30"/>
    </row>
    <row r="28" spans="2:8" x14ac:dyDescent="0.2">
      <c r="B28" s="31" t="s">
        <v>42</v>
      </c>
      <c r="C28" s="30"/>
      <c r="D28" s="35">
        <v>2.75</v>
      </c>
      <c r="E28" s="35" t="s">
        <v>57</v>
      </c>
      <c r="F28" s="35">
        <v>3</v>
      </c>
      <c r="G28" s="34">
        <v>60</v>
      </c>
      <c r="H28" s="30"/>
    </row>
    <row r="29" spans="2:8" x14ac:dyDescent="0.2">
      <c r="B29" s="31" t="s">
        <v>43</v>
      </c>
      <c r="C29" s="30"/>
      <c r="D29" s="35">
        <v>3</v>
      </c>
      <c r="E29" s="35" t="s">
        <v>57</v>
      </c>
      <c r="F29" s="35">
        <v>3.25</v>
      </c>
      <c r="G29" s="34">
        <v>64</v>
      </c>
      <c r="H29" s="30"/>
    </row>
    <row r="30" spans="2:8" x14ac:dyDescent="0.2">
      <c r="B30" s="31" t="s">
        <v>44</v>
      </c>
      <c r="C30" s="30"/>
      <c r="D30" s="35">
        <v>3.25</v>
      </c>
      <c r="E30" s="35" t="s">
        <v>57</v>
      </c>
      <c r="F30" s="35">
        <v>3.5</v>
      </c>
      <c r="G30" s="34">
        <v>68</v>
      </c>
      <c r="H30" s="30"/>
    </row>
    <row r="31" spans="2:8" x14ac:dyDescent="0.2">
      <c r="B31" s="31" t="s">
        <v>45</v>
      </c>
      <c r="C31" s="30"/>
      <c r="D31" s="35">
        <v>3.5</v>
      </c>
      <c r="E31" s="35" t="s">
        <v>57</v>
      </c>
      <c r="F31" s="35">
        <v>4</v>
      </c>
      <c r="G31" s="34">
        <v>75</v>
      </c>
      <c r="H31" s="30"/>
    </row>
    <row r="32" spans="2:8" x14ac:dyDescent="0.2">
      <c r="B32" s="31" t="s">
        <v>46</v>
      </c>
      <c r="C32" s="30"/>
      <c r="D32" s="35">
        <v>4</v>
      </c>
      <c r="E32" s="35" t="s">
        <v>57</v>
      </c>
      <c r="F32" s="35">
        <v>4.5</v>
      </c>
      <c r="G32" s="34">
        <v>83</v>
      </c>
      <c r="H32" s="30"/>
    </row>
    <row r="33" spans="2:8" x14ac:dyDescent="0.2">
      <c r="B33" s="31" t="s">
        <v>47</v>
      </c>
      <c r="C33" s="30"/>
      <c r="D33" s="35">
        <v>4.5</v>
      </c>
      <c r="E33" s="35" t="s">
        <v>57</v>
      </c>
      <c r="F33" s="35">
        <v>5</v>
      </c>
      <c r="G33" s="34">
        <v>90</v>
      </c>
      <c r="H33" s="30"/>
    </row>
    <row r="34" spans="2:8" x14ac:dyDescent="0.2">
      <c r="B34" s="31" t="s">
        <v>48</v>
      </c>
      <c r="C34" s="30"/>
      <c r="D34" s="35">
        <v>5</v>
      </c>
      <c r="E34" s="35" t="s">
        <v>57</v>
      </c>
      <c r="F34" s="35">
        <v>5.5</v>
      </c>
      <c r="G34" s="34">
        <v>98</v>
      </c>
      <c r="H34" s="30"/>
    </row>
    <row r="35" spans="2:8" x14ac:dyDescent="0.2">
      <c r="B35" s="31" t="s">
        <v>49</v>
      </c>
      <c r="C35" s="30"/>
      <c r="D35" s="35">
        <v>5.5</v>
      </c>
      <c r="E35" s="35" t="s">
        <v>57</v>
      </c>
      <c r="F35" s="35">
        <v>6</v>
      </c>
      <c r="G35" s="34">
        <v>105</v>
      </c>
      <c r="H35" s="30"/>
    </row>
    <row r="36" spans="2:8" x14ac:dyDescent="0.2">
      <c r="B36" s="31" t="s">
        <v>50</v>
      </c>
      <c r="C36" s="30"/>
      <c r="D36" s="35">
        <v>6</v>
      </c>
      <c r="E36" s="35" t="s">
        <v>57</v>
      </c>
      <c r="F36" s="35">
        <v>7</v>
      </c>
      <c r="G36" s="34">
        <v>113</v>
      </c>
      <c r="H36" s="30"/>
    </row>
    <row r="37" spans="2:8" x14ac:dyDescent="0.2">
      <c r="B37" s="31" t="s">
        <v>51</v>
      </c>
      <c r="C37" s="30"/>
      <c r="D37" s="35">
        <v>7</v>
      </c>
      <c r="E37" s="35" t="s">
        <v>57</v>
      </c>
      <c r="F37" s="35">
        <v>8</v>
      </c>
      <c r="G37" s="34">
        <v>120</v>
      </c>
      <c r="H37" s="30"/>
    </row>
    <row r="38" spans="2:8" x14ac:dyDescent="0.2">
      <c r="B38" s="31" t="s">
        <v>52</v>
      </c>
    </row>
    <row r="39" spans="2:8" x14ac:dyDescent="0.2">
      <c r="B39" s="31" t="s">
        <v>53</v>
      </c>
    </row>
    <row r="40" spans="2:8" x14ac:dyDescent="0.2">
      <c r="B40" s="31" t="s">
        <v>54</v>
      </c>
    </row>
  </sheetData>
  <mergeCells count="1">
    <mergeCell ref="D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User</cp:lastModifiedBy>
  <cp:lastPrinted>2023-09-27T08:05:02Z</cp:lastPrinted>
  <dcterms:created xsi:type="dcterms:W3CDTF">2018-06-26T08:42:09Z</dcterms:created>
  <dcterms:modified xsi:type="dcterms:W3CDTF">2024-09-04T09:12:25Z</dcterms:modified>
</cp:coreProperties>
</file>